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6" yWindow="65476" windowWidth="8040" windowHeight="11952" tabRatio="952" activeTab="0"/>
  </bookViews>
  <sheets>
    <sheet name="Uebersicht-1" sheetId="1" r:id="rId1"/>
    <sheet name="Uebersicht-2" sheetId="2" r:id="rId2"/>
    <sheet name="0 - 9" sheetId="3" r:id="rId3"/>
    <sheet name="011 - 999" sheetId="4" r:id="rId4"/>
    <sheet name="IR VV - FV" sheetId="5" r:id="rId5"/>
    <sheet name="Bilanz" sheetId="6" r:id="rId6"/>
    <sheet name="Abschreibungstabelle " sheetId="7" r:id="rId7"/>
  </sheets>
  <externalReferences>
    <externalReference r:id="rId10"/>
  </externalReferences>
  <definedNames>
    <definedName name="_xlnm.Print_Titles" localSheetId="6">'Abschreibungstabelle '!$1:$4</definedName>
    <definedName name="_xlnm.Print_Titles" localSheetId="1">'Uebersicht-2'!$1:$3</definedName>
  </definedNames>
  <calcPr fullCalcOnLoad="1"/>
</workbook>
</file>

<file path=xl/sharedStrings.xml><?xml version="1.0" encoding="utf-8"?>
<sst xmlns="http://schemas.openxmlformats.org/spreadsheetml/2006/main" count="566" uniqueCount="324">
  <si>
    <t>%</t>
  </si>
  <si>
    <t>Finanzvermögen 2006</t>
  </si>
  <si>
    <t xml:space="preserve">Gewinn Neubewertung Liegenschaften </t>
  </si>
  <si>
    <t>Total Abschreibungen</t>
  </si>
  <si>
    <t xml:space="preserve"> Verwaltungsvermögen</t>
  </si>
  <si>
    <t xml:space="preserve"> Konten 1140 - 1179</t>
  </si>
  <si>
    <t>Laufende Rechnung</t>
  </si>
  <si>
    <t>011</t>
  </si>
  <si>
    <t>Behörden und Verwaltung</t>
  </si>
  <si>
    <t>012</t>
  </si>
  <si>
    <t>Saldo</t>
  </si>
  <si>
    <t>Gesamttotal</t>
  </si>
  <si>
    <t>020</t>
  </si>
  <si>
    <t>Lebensmittelkontrolle</t>
  </si>
  <si>
    <t>2</t>
  </si>
  <si>
    <t>230</t>
  </si>
  <si>
    <t>6. Investitionsrechnung - Einzelkonti nach Aufgaben gegliedert</t>
  </si>
  <si>
    <t>7. Bilanzzusammenzug</t>
  </si>
  <si>
    <t>030</t>
  </si>
  <si>
    <t>090</t>
  </si>
  <si>
    <t>4. Laufende Rechnung - Einzelkonti nach Aufgaben gegliedert</t>
  </si>
  <si>
    <t>091</t>
  </si>
  <si>
    <t>099</t>
  </si>
  <si>
    <t>Rechtsschutz und Sicherheit</t>
  </si>
  <si>
    <t>Bildung</t>
  </si>
  <si>
    <t>Kultur und Freizeit</t>
  </si>
  <si>
    <t>Gesundheit</t>
  </si>
  <si>
    <t>Soziale Wohlfahrt</t>
  </si>
  <si>
    <t>Verkehr</t>
  </si>
  <si>
    <t>Umwelt und Raumordnung</t>
  </si>
  <si>
    <t>Volkswirtschaft</t>
  </si>
  <si>
    <t>Tiefbauten</t>
  </si>
  <si>
    <t>Staatsbeiträge</t>
  </si>
  <si>
    <t xml:space="preserve"> </t>
  </si>
  <si>
    <t>Finanzvermögen</t>
  </si>
  <si>
    <t>Verwaltungsvermögen</t>
  </si>
  <si>
    <t>Planungsausgaben (GEP)</t>
  </si>
  <si>
    <t>Finanzen und Steuern</t>
  </si>
  <si>
    <t>Ausgaben</t>
  </si>
  <si>
    <t>Einnahmen</t>
  </si>
  <si>
    <t>Investitionsbeiträge Gemeinden</t>
  </si>
  <si>
    <t>Wasseranschlussgebühren</t>
  </si>
  <si>
    <t>Kanalisationsanschlussgebühren</t>
  </si>
  <si>
    <t>Investitionsrechnung Verwaltungsvermögen</t>
  </si>
  <si>
    <t>210 Steuern Rechnungsjahr</t>
  </si>
  <si>
    <t>211 Steuern Vorjahr</t>
  </si>
  <si>
    <t>212 Steuern frührere Jahre</t>
  </si>
  <si>
    <t>213 Verzugszinsen</t>
  </si>
  <si>
    <t>214 Quellensteuern</t>
  </si>
  <si>
    <t>215 Nach- und Strafsteuern</t>
  </si>
  <si>
    <t>216 Steuerausscheidungen</t>
  </si>
  <si>
    <t>218 Übrige Verrechnungen</t>
  </si>
  <si>
    <t>Bestand Ende Vorjahr</t>
  </si>
  <si>
    <t>Bestand Ende Rechnungsjahr</t>
  </si>
  <si>
    <t>Aktiven</t>
  </si>
  <si>
    <t>Passiven</t>
  </si>
  <si>
    <t>10  Finanzvermögen</t>
  </si>
  <si>
    <t>100 Flüssige Mittel</t>
  </si>
  <si>
    <t>101 Guthaben</t>
  </si>
  <si>
    <t>102 Anlagen</t>
  </si>
  <si>
    <t>103 Transitorische Aktiven</t>
  </si>
  <si>
    <t>11  Verwaltungsvermögen</t>
  </si>
  <si>
    <t>114 Sachgüter</t>
  </si>
  <si>
    <t>115 Darlehen und Beteiligungen</t>
  </si>
  <si>
    <t>116 Investitionsbeiträge</t>
  </si>
  <si>
    <t>117 Uebrige aktivierte Ausgaben</t>
  </si>
  <si>
    <t>12  Spezialfinanzierungen</t>
  </si>
  <si>
    <t>128 Vorschüsse für Spezialfinanzierungen</t>
  </si>
  <si>
    <t>21 Verrechnungen (sofern Aktivsaldo)</t>
  </si>
  <si>
    <t>219 Abschluss der Verrechnungskonten</t>
  </si>
  <si>
    <t>Gesamtaktiven</t>
  </si>
  <si>
    <t>2. Passiven</t>
  </si>
  <si>
    <t>Gesamtpassiven</t>
  </si>
  <si>
    <t>200 Laufende Verpflichtungen</t>
  </si>
  <si>
    <t>201 Kurzfristige Schulden</t>
  </si>
  <si>
    <t>202 Langfristige Schulden</t>
  </si>
  <si>
    <t>203 Verpflichtungen für Sonderrechnungen</t>
  </si>
  <si>
    <t>204 Rückstellungen</t>
  </si>
  <si>
    <t>205 Transitorische Passiven</t>
  </si>
  <si>
    <t xml:space="preserve">     Total Fremdkapital</t>
  </si>
  <si>
    <t>21 Verrechnungen (sofern Passivsaldo)</t>
  </si>
  <si>
    <t>22  Spezialfinanzierungen</t>
  </si>
  <si>
    <t>228 Verpflichtungen für Spezialfinanzierungen</t>
  </si>
  <si>
    <t>Kapitalkonto</t>
  </si>
  <si>
    <t>Eigenkapital anfangs Rechnungsjahr</t>
  </si>
  <si>
    <t>Bilanzfehlbetrag anfangs Rechnungsjahr</t>
  </si>
  <si>
    <t xml:space="preserve">Abschreibung auf dem Bilanzfehlbetrag </t>
  </si>
  <si>
    <t>im Rechnungsjahr Konto 1.990.3330</t>
  </si>
  <si>
    <t>Gesetzlich vorgeschriebene Verwendung</t>
  </si>
  <si>
    <t>des Rechnungsergebnisses:</t>
  </si>
  <si>
    <t xml:space="preserve">Aufwandüberschuss </t>
  </si>
  <si>
    <t>Bilanzfehlbetr.</t>
  </si>
  <si>
    <t>Eigenkapital</t>
  </si>
  <si>
    <t>Spezialfinanzierungen</t>
  </si>
  <si>
    <t>Fremdkapital</t>
  </si>
  <si>
    <t>Verrechnungen</t>
  </si>
  <si>
    <t>1. Aktiven</t>
  </si>
  <si>
    <t xml:space="preserve">     Total Verwaltungsvermögen</t>
  </si>
  <si>
    <t xml:space="preserve">     Total Finanzvermögen</t>
  </si>
  <si>
    <t xml:space="preserve">     Total Spezialfinanzierungen</t>
  </si>
  <si>
    <t xml:space="preserve">     Total Verrechnungen</t>
  </si>
  <si>
    <t>20 Fremdkapital</t>
  </si>
  <si>
    <t>Aufwand</t>
  </si>
  <si>
    <t>Ertrag</t>
  </si>
  <si>
    <t>Ertragsüberschuss der Laufenden Rechnung</t>
  </si>
  <si>
    <t>Aufwandüberschuss der Laufenden Rechnung</t>
  </si>
  <si>
    <t>3. Laufende Rechnung - Zusammenzug nach Aufgabengebieten</t>
  </si>
  <si>
    <t>Soll</t>
  </si>
  <si>
    <t>Haben</t>
  </si>
  <si>
    <t>Total Aufwand</t>
  </si>
  <si>
    <t>Total Ertrag</t>
  </si>
  <si>
    <t>Aufwandüberschuss</t>
  </si>
  <si>
    <t>Ertragsüberschuss</t>
  </si>
  <si>
    <t>Total Ausgaben</t>
  </si>
  <si>
    <t>Total Einnahmen</t>
  </si>
  <si>
    <t>Nettoinvestitionen</t>
  </si>
  <si>
    <t>Einnahmenüberschuss</t>
  </si>
  <si>
    <t>Finanzierungsfehlbetrag I</t>
  </si>
  <si>
    <t>Finanzierungsüberschuss I</t>
  </si>
  <si>
    <t>Nettoveränderung</t>
  </si>
  <si>
    <t>Finanzierungsfehlbetrag II</t>
  </si>
  <si>
    <t>Finanzierungsüberschuss II</t>
  </si>
  <si>
    <t>Eigenkapital Ende Rechnungsjahr</t>
  </si>
  <si>
    <t>Bilanzfehlbetrag Ende Rechnungsjahr</t>
  </si>
  <si>
    <t>0</t>
  </si>
  <si>
    <t>Legislative</t>
  </si>
  <si>
    <t>Exekutive</t>
  </si>
  <si>
    <t>Gemeindeverwaltung</t>
  </si>
  <si>
    <t>Leistungen an Pensionierte</t>
  </si>
  <si>
    <t>Gemeindehaus</t>
  </si>
  <si>
    <t>Altes Schul- und Gemeindehaus</t>
  </si>
  <si>
    <t>Garagen und andere VV-Werte</t>
  </si>
  <si>
    <t>100</t>
  </si>
  <si>
    <t>Rechtspflege</t>
  </si>
  <si>
    <t>110</t>
  </si>
  <si>
    <t>Polizei</t>
  </si>
  <si>
    <t>120</t>
  </si>
  <si>
    <t>Rechtssprechung</t>
  </si>
  <si>
    <t>140</t>
  </si>
  <si>
    <t>Feuerwehr und Feuerpolizei</t>
  </si>
  <si>
    <t>150</t>
  </si>
  <si>
    <t>Militär</t>
  </si>
  <si>
    <t>160</t>
  </si>
  <si>
    <t>Zivilschutz</t>
  </si>
  <si>
    <t>Berufsbildung</t>
  </si>
  <si>
    <t>3</t>
  </si>
  <si>
    <t>300</t>
  </si>
  <si>
    <t>Kulturförderung</t>
  </si>
  <si>
    <t>320</t>
  </si>
  <si>
    <t>Massenmedien</t>
  </si>
  <si>
    <t>330</t>
  </si>
  <si>
    <t>Parkanlagen, Wanderwege</t>
  </si>
  <si>
    <t>340</t>
  </si>
  <si>
    <t>Sport</t>
  </si>
  <si>
    <t>350</t>
  </si>
  <si>
    <t>Uebrige Freizeitgestaltung</t>
  </si>
  <si>
    <t>4</t>
  </si>
  <si>
    <t>400</t>
  </si>
  <si>
    <t>Spitäler</t>
  </si>
  <si>
    <t>410</t>
  </si>
  <si>
    <t>Kranken- und Pflegeheime</t>
  </si>
  <si>
    <t>440</t>
  </si>
  <si>
    <t>Ambulante Krankenpflege</t>
  </si>
  <si>
    <t>450</t>
  </si>
  <si>
    <t>Krankheitsbekämpfung</t>
  </si>
  <si>
    <t>470</t>
  </si>
  <si>
    <t>490</t>
  </si>
  <si>
    <t>Uebriges Gesundheitswesen</t>
  </si>
  <si>
    <t>5</t>
  </si>
  <si>
    <t>500</t>
  </si>
  <si>
    <t>Sozialversicherung Allgemeines</t>
  </si>
  <si>
    <t>520</t>
  </si>
  <si>
    <t>KVG Krankenversicherungs-Gesetz</t>
  </si>
  <si>
    <t>530</t>
  </si>
  <si>
    <t>Zusatzleistungen zur AHV/IV</t>
  </si>
  <si>
    <t>540</t>
  </si>
  <si>
    <t>Jugend</t>
  </si>
  <si>
    <t>550</t>
  </si>
  <si>
    <t>Invalidität</t>
  </si>
  <si>
    <t>570</t>
  </si>
  <si>
    <t>Altersheime</t>
  </si>
  <si>
    <t>580</t>
  </si>
  <si>
    <t>Gesetzliche Wirtschaftliche Hilfe</t>
  </si>
  <si>
    <t>588</t>
  </si>
  <si>
    <t>Asylbewerberbetreuung</t>
  </si>
  <si>
    <t>589</t>
  </si>
  <si>
    <t>Soziale Wohlfahrt Uebriges</t>
  </si>
  <si>
    <t>6</t>
  </si>
  <si>
    <t>620</t>
  </si>
  <si>
    <t>Gemeindestrassen</t>
  </si>
  <si>
    <t>650</t>
  </si>
  <si>
    <t>Regionalverkehr</t>
  </si>
  <si>
    <t>7</t>
  </si>
  <si>
    <t>700</t>
  </si>
  <si>
    <t>Wasserversorgung</t>
  </si>
  <si>
    <t>701</t>
  </si>
  <si>
    <t>Wasserwerk</t>
  </si>
  <si>
    <t>710</t>
  </si>
  <si>
    <t>Abwasserbeseitigung</t>
  </si>
  <si>
    <t>720</t>
  </si>
  <si>
    <t>Abfallbeseitigung</t>
  </si>
  <si>
    <t>740</t>
  </si>
  <si>
    <t>Friedhof und Bestattungen</t>
  </si>
  <si>
    <t>770</t>
  </si>
  <si>
    <t>Naturschutz</t>
  </si>
  <si>
    <t>780</t>
  </si>
  <si>
    <t>Uebriger Umweltschutz</t>
  </si>
  <si>
    <t>790</t>
  </si>
  <si>
    <t>Raumordnung</t>
  </si>
  <si>
    <t>8</t>
  </si>
  <si>
    <t>800</t>
  </si>
  <si>
    <t>Landwirtschaft</t>
  </si>
  <si>
    <t>810</t>
  </si>
  <si>
    <t>Forstwesen</t>
  </si>
  <si>
    <t>811</t>
  </si>
  <si>
    <t>Forstkulturen</t>
  </si>
  <si>
    <t>812</t>
  </si>
  <si>
    <t>Holzernte</t>
  </si>
  <si>
    <t>819</t>
  </si>
  <si>
    <t>Gemeinwirtschaftl. Forstleistungen</t>
  </si>
  <si>
    <t>"Waldhütte"</t>
  </si>
  <si>
    <t>820</t>
  </si>
  <si>
    <t>Jagd und Fischerei</t>
  </si>
  <si>
    <t>840</t>
  </si>
  <si>
    <t>Industrie, Gewerbe, Handel</t>
  </si>
  <si>
    <t>860</t>
  </si>
  <si>
    <t>Energieversorgung</t>
  </si>
  <si>
    <t>9</t>
  </si>
  <si>
    <t>900</t>
  </si>
  <si>
    <t>Gemeindesteuern</t>
  </si>
  <si>
    <t>920</t>
  </si>
  <si>
    <t>Finanzausgleich</t>
  </si>
  <si>
    <t>940</t>
  </si>
  <si>
    <t>Kapitaldienst</t>
  </si>
  <si>
    <t>942</t>
  </si>
  <si>
    <t>Grundeigentum Finanzvermögen</t>
  </si>
  <si>
    <t>990</t>
  </si>
  <si>
    <t>Abschreibungen</t>
  </si>
  <si>
    <t>999</t>
  </si>
  <si>
    <t>Abschluss</t>
  </si>
  <si>
    <t>1</t>
  </si>
  <si>
    <t>5030</t>
  </si>
  <si>
    <t>5620</t>
  </si>
  <si>
    <t>Kranken- und Pflegeheim</t>
  </si>
  <si>
    <t>5010</t>
  </si>
  <si>
    <t>6100</t>
  </si>
  <si>
    <t>5810</t>
  </si>
  <si>
    <t>6610</t>
  </si>
  <si>
    <r>
      <t xml:space="preserve">Laufende Rechnung </t>
    </r>
    <r>
      <rPr>
        <sz val="10"/>
        <color indexed="12"/>
        <rFont val="Arial"/>
        <family val="2"/>
      </rPr>
      <t>Fr.</t>
    </r>
  </si>
  <si>
    <t>Investitionen im Verwaltungsvermögen</t>
  </si>
  <si>
    <t>a)</t>
  </si>
  <si>
    <t>b)</t>
  </si>
  <si>
    <t>Finanzierung I</t>
  </si>
  <si>
    <t>Abschreibungen Verwaltungsvermögen</t>
  </si>
  <si>
    <t>Abschreibungen Bilanzfehlbetrag</t>
  </si>
  <si>
    <t>Investitionen im Finanzvermögen</t>
  </si>
  <si>
    <t>Finanzierung II</t>
  </si>
  <si>
    <t>Bilanzübersicht</t>
  </si>
  <si>
    <t>Bilanzfehlbetrag / Eigenkapital</t>
  </si>
  <si>
    <t>Buchwert Anfang</t>
  </si>
  <si>
    <t xml:space="preserve">  Buchwert vor</t>
  </si>
  <si>
    <t xml:space="preserve"> Buchwert Ende</t>
  </si>
  <si>
    <t>Rechnungsjahr</t>
  </si>
  <si>
    <t xml:space="preserve">  Abschreibung</t>
  </si>
  <si>
    <t xml:space="preserve"> ordentliche</t>
  </si>
  <si>
    <t xml:space="preserve"> zusätzliche</t>
  </si>
  <si>
    <t xml:space="preserve"> Rechnungsjahr</t>
  </si>
  <si>
    <t>Tiefbauten Gemeindegut</t>
  </si>
  <si>
    <t>Tiefbauten Abwasser</t>
  </si>
  <si>
    <t>Tiefbauten Wasser</t>
  </si>
  <si>
    <t>Hochbauten Gemeinde</t>
  </si>
  <si>
    <t>Mobilien/Fahrzeuge</t>
  </si>
  <si>
    <t>Investitionen an andere Gde</t>
  </si>
  <si>
    <t>Investitionen Abwasser (ARA)</t>
  </si>
  <si>
    <t>Raumplanung</t>
  </si>
  <si>
    <t>Planungsausgaben Abwasser</t>
  </si>
  <si>
    <t>Planungsausgaben</t>
  </si>
  <si>
    <t>Beiträge an Gde/Zw "Schiessen"</t>
  </si>
  <si>
    <t>6600</t>
  </si>
  <si>
    <t>Bundesbeiträge</t>
  </si>
  <si>
    <t>Nettoinvestitionen/Einnahmenüberschuss</t>
  </si>
  <si>
    <t>Rechnung 2010</t>
  </si>
  <si>
    <t>930</t>
  </si>
  <si>
    <t>Einnahmenanteile</t>
  </si>
  <si>
    <t>Verwaltungsliegenschaften</t>
  </si>
  <si>
    <t>Hochbauten</t>
  </si>
  <si>
    <t>6390</t>
  </si>
  <si>
    <t>Übrige Rückerstattungen</t>
  </si>
  <si>
    <t>5920</t>
  </si>
  <si>
    <t>Übertrag Einnahmenüberschuss in</t>
  </si>
  <si>
    <t>die Laufende Rechnung</t>
  </si>
  <si>
    <t>Nichtüberbaute Liegenschaften</t>
  </si>
  <si>
    <t>Investitionsrechnung Finanzvermögen</t>
  </si>
  <si>
    <t>Voranschlag 2011</t>
  </si>
  <si>
    <t>Rechnung 2011</t>
  </si>
  <si>
    <t>Jahresrechnung 2011</t>
  </si>
  <si>
    <t>415</t>
  </si>
  <si>
    <t>Gemeinden/Zweckverbände</t>
  </si>
  <si>
    <t>941</t>
  </si>
  <si>
    <t>Buchgewinne und Buchverluste</t>
  </si>
  <si>
    <t>Pflegefinanzierung Alters- und Pflegeheime</t>
  </si>
  <si>
    <t>092</t>
  </si>
  <si>
    <t>Mehrzweckgebäude</t>
  </si>
  <si>
    <t>Feuerwehr</t>
  </si>
  <si>
    <t>Beiträge an</t>
  </si>
  <si>
    <t>213</t>
  </si>
  <si>
    <t>Tagesstrukturen - Hort</t>
  </si>
  <si>
    <t>5220</t>
  </si>
  <si>
    <t>Darlehen Türmlihus-Hort</t>
  </si>
  <si>
    <t>5000</t>
  </si>
  <si>
    <t>Neugestaltung Spielplatz Gentert</t>
  </si>
  <si>
    <t>5230</t>
  </si>
  <si>
    <t>Eigene Anstalten</t>
  </si>
  <si>
    <t>6090</t>
  </si>
  <si>
    <t>Übertragung Sachgüter KZU ins</t>
  </si>
  <si>
    <t>Überbaute Liegenschaften</t>
  </si>
  <si>
    <t>Grundeigentumsanteile</t>
  </si>
  <si>
    <t>Übertragungen Buchgewinne in LR</t>
  </si>
  <si>
    <r>
      <t>Laufende Rechnung</t>
    </r>
    <r>
      <rPr>
        <sz val="10"/>
        <color indexed="12"/>
        <rFont val="Arial"/>
        <family val="2"/>
      </rPr>
      <t xml:space="preserve"> Fr. 139'510.01</t>
    </r>
  </si>
  <si>
    <t>Grundstücke</t>
  </si>
  <si>
    <t>1141.11</t>
  </si>
  <si>
    <t>Darlehen und Beteiligungen</t>
  </si>
  <si>
    <t>Eigene Anstalten und Einrichtungen</t>
  </si>
  <si>
    <t>Planungsausgaben Wasser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</si>
</sst>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_ * #,##0.0_ ;_ * \-#,##0.0_ ;_ * &quot;-&quot;?_ ;_ @_ "/>
    <numFmt numFmtId="172" formatCode="#,##0.00_ ;\-#,##0.00\ "/>
    <numFmt numFmtId="173" formatCode="0."/>
    <numFmt numFmtId="174" formatCode="#,##0.00\ ;[Red]\-#,##0.00\ "/>
    <numFmt numFmtId="175" formatCode="#,##0\ ;[Red]\-#,##0\ "/>
  </numFmts>
  <fonts count="46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b/>
      <sz val="11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9" fontId="1" fillId="0" borderId="0" xfId="0" applyNumberFormat="1" applyFont="1" applyAlignment="1">
      <alignment horizontal="center"/>
    </xf>
    <xf numFmtId="4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center"/>
    </xf>
    <xf numFmtId="3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3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4" fillId="0" borderId="0" xfId="56" applyNumberFormat="1" applyFont="1" applyBorder="1">
      <alignment/>
      <protection/>
    </xf>
    <xf numFmtId="43" fontId="0" fillId="0" borderId="0" xfId="56" applyNumberFormat="1" applyFont="1" applyBorder="1">
      <alignment/>
      <protection/>
    </xf>
    <xf numFmtId="43" fontId="0" fillId="0" borderId="12" xfId="0" applyNumberFormat="1" applyBorder="1" applyAlignment="1">
      <alignment/>
    </xf>
    <xf numFmtId="43" fontId="10" fillId="0" borderId="0" xfId="56" applyNumberFormat="1" applyFont="1" applyBorder="1">
      <alignment/>
      <protection/>
    </xf>
    <xf numFmtId="43" fontId="0" fillId="0" borderId="16" xfId="0" applyNumberFormat="1" applyBorder="1" applyAlignment="1">
      <alignment/>
    </xf>
    <xf numFmtId="43" fontId="4" fillId="0" borderId="0" xfId="56" applyNumberFormat="1" applyFont="1">
      <alignment/>
      <protection/>
    </xf>
    <xf numFmtId="43" fontId="0" fillId="0" borderId="0" xfId="56" applyNumberFormat="1" applyFont="1">
      <alignment/>
      <protection/>
    </xf>
    <xf numFmtId="43" fontId="0" fillId="0" borderId="0" xfId="0" applyNumberFormat="1" applyBorder="1" applyAlignment="1">
      <alignment/>
    </xf>
    <xf numFmtId="43" fontId="4" fillId="0" borderId="13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Continuous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3" fontId="0" fillId="0" borderId="22" xfId="0" applyNumberFormat="1" applyFill="1" applyBorder="1" applyAlignment="1">
      <alignment/>
    </xf>
    <xf numFmtId="43" fontId="0" fillId="0" borderId="23" xfId="0" applyNumberFormat="1" applyFill="1" applyBorder="1" applyAlignment="1">
      <alignment/>
    </xf>
    <xf numFmtId="43" fontId="0" fillId="0" borderId="24" xfId="0" applyNumberFormat="1" applyFill="1" applyBorder="1" applyAlignment="1">
      <alignment/>
    </xf>
    <xf numFmtId="43" fontId="0" fillId="0" borderId="25" xfId="0" applyNumberFormat="1" applyFill="1" applyBorder="1" applyAlignment="1">
      <alignment/>
    </xf>
    <xf numFmtId="43" fontId="4" fillId="0" borderId="23" xfId="0" applyNumberFormat="1" applyFont="1" applyFill="1" applyBorder="1" applyAlignment="1">
      <alignment/>
    </xf>
    <xf numFmtId="43" fontId="0" fillId="0" borderId="26" xfId="0" applyNumberFormat="1" applyFill="1" applyBorder="1" applyAlignment="1">
      <alignment/>
    </xf>
    <xf numFmtId="43" fontId="5" fillId="0" borderId="0" xfId="56" applyNumberFormat="1" applyFont="1" applyBorder="1">
      <alignment/>
      <protection/>
    </xf>
    <xf numFmtId="43" fontId="0" fillId="0" borderId="13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27" xfId="0" applyNumberFormat="1" applyFont="1" applyFill="1" applyBorder="1" applyAlignment="1">
      <alignment/>
    </xf>
    <xf numFmtId="43" fontId="0" fillId="0" borderId="22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3" fontId="5" fillId="0" borderId="32" xfId="0" applyNumberFormat="1" applyFont="1" applyBorder="1" applyAlignment="1">
      <alignment/>
    </xf>
    <xf numFmtId="43" fontId="4" fillId="0" borderId="32" xfId="56" applyNumberFormat="1" applyFont="1" applyBorder="1">
      <alignment/>
      <protection/>
    </xf>
    <xf numFmtId="43" fontId="5" fillId="0" borderId="32" xfId="56" applyNumberFormat="1" applyFont="1" applyBorder="1">
      <alignment/>
      <protection/>
    </xf>
    <xf numFmtId="43" fontId="0" fillId="0" borderId="32" xfId="56" applyNumberFormat="1" applyFont="1" applyBorder="1">
      <alignment/>
      <protection/>
    </xf>
    <xf numFmtId="43" fontId="10" fillId="0" borderId="32" xfId="56" applyNumberFormat="1" applyFont="1" applyBorder="1">
      <alignment/>
      <protection/>
    </xf>
    <xf numFmtId="43" fontId="0" fillId="0" borderId="32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43" fontId="5" fillId="0" borderId="15" xfId="0" applyNumberFormat="1" applyFont="1" applyBorder="1" applyAlignment="1">
      <alignment/>
    </xf>
    <xf numFmtId="43" fontId="4" fillId="0" borderId="15" xfId="56" applyNumberFormat="1" applyFont="1" applyBorder="1">
      <alignment/>
      <protection/>
    </xf>
    <xf numFmtId="43" fontId="5" fillId="0" borderId="15" xfId="56" applyNumberFormat="1" applyFont="1" applyBorder="1">
      <alignment/>
      <protection/>
    </xf>
    <xf numFmtId="43" fontId="0" fillId="0" borderId="15" xfId="56" applyNumberFormat="1" applyFont="1" applyBorder="1">
      <alignment/>
      <protection/>
    </xf>
    <xf numFmtId="43" fontId="10" fillId="0" borderId="15" xfId="56" applyNumberFormat="1" applyFont="1" applyBorder="1">
      <alignment/>
      <protection/>
    </xf>
    <xf numFmtId="43" fontId="0" fillId="0" borderId="13" xfId="0" applyNumberFormat="1" applyFont="1" applyBorder="1" applyAlignment="1">
      <alignment vertical="center"/>
    </xf>
    <xf numFmtId="43" fontId="0" fillId="0" borderId="15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43" fontId="4" fillId="0" borderId="0" xfId="56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43" fontId="0" fillId="0" borderId="13" xfId="56" applyNumberFormat="1" applyFont="1" applyBorder="1" applyAlignment="1">
      <alignment vertical="center"/>
      <protection/>
    </xf>
    <xf numFmtId="43" fontId="0" fillId="0" borderId="33" xfId="56" applyNumberFormat="1" applyFont="1" applyBorder="1" applyAlignment="1">
      <alignment vertical="center"/>
      <protection/>
    </xf>
    <xf numFmtId="43" fontId="0" fillId="0" borderId="14" xfId="0" applyNumberFormat="1" applyFont="1" applyBorder="1" applyAlignment="1">
      <alignment vertical="center"/>
    </xf>
    <xf numFmtId="43" fontId="0" fillId="0" borderId="16" xfId="0" applyNumberFormat="1" applyFont="1" applyBorder="1" applyAlignment="1">
      <alignment vertical="center"/>
    </xf>
    <xf numFmtId="43" fontId="0" fillId="0" borderId="16" xfId="56" applyNumberFormat="1" applyFont="1" applyBorder="1" applyAlignment="1">
      <alignment vertical="center"/>
      <protection/>
    </xf>
    <xf numFmtId="43" fontId="0" fillId="0" borderId="34" xfId="56" applyNumberFormat="1" applyFont="1" applyBorder="1" applyAlignment="1">
      <alignment vertical="center"/>
      <protection/>
    </xf>
    <xf numFmtId="4" fontId="5" fillId="0" borderId="0" xfId="0" applyNumberFormat="1" applyFont="1" applyFill="1" applyAlignment="1">
      <alignment/>
    </xf>
    <xf numFmtId="43" fontId="4" fillId="0" borderId="22" xfId="0" applyNumberFormat="1" applyFont="1" applyFill="1" applyBorder="1" applyAlignment="1">
      <alignment/>
    </xf>
    <xf numFmtId="43" fontId="4" fillId="0" borderId="27" xfId="0" applyNumberFormat="1" applyFont="1" applyFill="1" applyBorder="1" applyAlignment="1">
      <alignment/>
    </xf>
    <xf numFmtId="43" fontId="0" fillId="0" borderId="23" xfId="0" applyNumberFormat="1" applyFont="1" applyFill="1" applyBorder="1" applyAlignment="1">
      <alignment/>
    </xf>
    <xf numFmtId="43" fontId="4" fillId="0" borderId="32" xfId="0" applyNumberFormat="1" applyFont="1" applyBorder="1" applyAlignment="1">
      <alignment/>
    </xf>
    <xf numFmtId="43" fontId="0" fillId="0" borderId="35" xfId="0" applyNumberFormat="1" applyFill="1" applyBorder="1" applyAlignment="1">
      <alignment/>
    </xf>
    <xf numFmtId="43" fontId="0" fillId="0" borderId="36" xfId="0" applyNumberFormat="1" applyFill="1" applyBorder="1" applyAlignment="1">
      <alignment/>
    </xf>
    <xf numFmtId="43" fontId="0" fillId="0" borderId="37" xfId="0" applyNumberFormat="1" applyFill="1" applyBorder="1" applyAlignment="1">
      <alignment/>
    </xf>
    <xf numFmtId="43" fontId="0" fillId="0" borderId="23" xfId="0" applyNumberFormat="1" applyFont="1" applyFill="1" applyBorder="1" applyAlignment="1">
      <alignment vertical="center"/>
    </xf>
    <xf numFmtId="43" fontId="0" fillId="0" borderId="25" xfId="0" applyNumberFormat="1" applyFont="1" applyFill="1" applyBorder="1" applyAlignment="1">
      <alignment vertical="center"/>
    </xf>
    <xf numFmtId="43" fontId="0" fillId="0" borderId="26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horizontal="centerContinuous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3" fontId="0" fillId="0" borderId="27" xfId="0" applyNumberFormat="1" applyFill="1" applyBorder="1" applyAlignment="1">
      <alignment/>
    </xf>
    <xf numFmtId="43" fontId="0" fillId="0" borderId="28" xfId="0" applyNumberFormat="1" applyFill="1" applyBorder="1" applyAlignment="1">
      <alignment/>
    </xf>
    <xf numFmtId="43" fontId="0" fillId="0" borderId="39" xfId="0" applyNumberFormat="1" applyFill="1" applyBorder="1" applyAlignment="1">
      <alignment/>
    </xf>
    <xf numFmtId="43" fontId="0" fillId="0" borderId="40" xfId="0" applyNumberFormat="1" applyFill="1" applyBorder="1" applyAlignment="1">
      <alignment/>
    </xf>
    <xf numFmtId="43" fontId="0" fillId="0" borderId="32" xfId="0" applyNumberFormat="1" applyFill="1" applyBorder="1" applyAlignment="1">
      <alignment/>
    </xf>
    <xf numFmtId="43" fontId="0" fillId="0" borderId="31" xfId="0" applyNumberFormat="1" applyFill="1" applyBorder="1" applyAlignment="1">
      <alignment/>
    </xf>
    <xf numFmtId="43" fontId="0" fillId="0" borderId="34" xfId="0" applyNumberFormat="1" applyFill="1" applyBorder="1" applyAlignment="1">
      <alignment/>
    </xf>
    <xf numFmtId="43" fontId="0" fillId="0" borderId="32" xfId="0" applyNumberFormat="1" applyFont="1" applyFill="1" applyBorder="1" applyAlignment="1">
      <alignment/>
    </xf>
    <xf numFmtId="43" fontId="4" fillId="0" borderId="32" xfId="0" applyNumberFormat="1" applyFont="1" applyFill="1" applyBorder="1" applyAlignment="1">
      <alignment/>
    </xf>
    <xf numFmtId="43" fontId="0" fillId="0" borderId="32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/>
    </xf>
    <xf numFmtId="43" fontId="0" fillId="0" borderId="40" xfId="0" applyNumberFormat="1" applyFont="1" applyFill="1" applyBorder="1" applyAlignment="1">
      <alignment/>
    </xf>
    <xf numFmtId="39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0" fontId="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Fill="1" applyAlignment="1">
      <alignment horizontal="center"/>
    </xf>
    <xf numFmtId="170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39" fontId="12" fillId="0" borderId="0" xfId="0" applyNumberFormat="1" applyFont="1" applyAlignment="1">
      <alignment horizontal="right"/>
    </xf>
    <xf numFmtId="41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70" fontId="12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9" fontId="0" fillId="0" borderId="0" xfId="0" applyNumberFormat="1" applyFont="1" applyAlignment="1">
      <alignment horizontal="right"/>
    </xf>
    <xf numFmtId="172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2" fontId="4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 horizontal="center"/>
    </xf>
    <xf numFmtId="0" fontId="10" fillId="0" borderId="0" xfId="0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1" fontId="10" fillId="0" borderId="0" xfId="0" applyNumberFormat="1" applyFont="1" applyFill="1" applyAlignment="1">
      <alignment/>
    </xf>
    <xf numFmtId="170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9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33" borderId="0" xfId="0" applyNumberFormat="1" applyFont="1" applyFill="1" applyAlignment="1">
      <alignment horizontal="center"/>
    </xf>
    <xf numFmtId="39" fontId="1" fillId="33" borderId="0" xfId="0" applyNumberFormat="1" applyFont="1" applyFill="1" applyAlignment="1">
      <alignment horizontal="center"/>
    </xf>
    <xf numFmtId="39" fontId="4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39" fontId="0" fillId="33" borderId="0" xfId="0" applyNumberFormat="1" applyFont="1" applyFill="1" applyAlignment="1">
      <alignment horizontal="center"/>
    </xf>
    <xf numFmtId="172" fontId="0" fillId="33" borderId="0" xfId="0" applyNumberFormat="1" applyFont="1" applyFill="1" applyAlignment="1">
      <alignment/>
    </xf>
    <xf numFmtId="39" fontId="0" fillId="33" borderId="0" xfId="0" applyNumberFormat="1" applyFont="1" applyFill="1" applyAlignment="1">
      <alignment horizontal="right"/>
    </xf>
    <xf numFmtId="172" fontId="12" fillId="33" borderId="0" xfId="0" applyNumberFormat="1" applyFont="1" applyFill="1" applyAlignment="1">
      <alignment/>
    </xf>
    <xf numFmtId="39" fontId="12" fillId="33" borderId="0" xfId="0" applyNumberFormat="1" applyFont="1" applyFill="1" applyAlignment="1">
      <alignment horizontal="right"/>
    </xf>
    <xf numFmtId="172" fontId="0" fillId="33" borderId="0" xfId="0" applyNumberFormat="1" applyFont="1" applyFill="1" applyAlignment="1">
      <alignment/>
    </xf>
    <xf numFmtId="39" fontId="0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/>
    </xf>
    <xf numFmtId="175" fontId="0" fillId="0" borderId="17" xfId="0" applyNumberFormat="1" applyBorder="1" applyAlignment="1">
      <alignment horizontal="centerContinuous" vertical="center"/>
    </xf>
    <xf numFmtId="175" fontId="0" fillId="0" borderId="41" xfId="0" applyNumberFormat="1" applyBorder="1" applyAlignment="1">
      <alignment horizontal="centerContinuous" vertical="center"/>
    </xf>
    <xf numFmtId="173" fontId="0" fillId="0" borderId="11" xfId="0" applyNumberFormat="1" applyBorder="1" applyAlignment="1">
      <alignment horizontal="left" vertical="center"/>
    </xf>
    <xf numFmtId="174" fontId="0" fillId="0" borderId="23" xfId="0" applyNumberFormat="1" applyBorder="1" applyAlignment="1">
      <alignment/>
    </xf>
    <xf numFmtId="174" fontId="0" fillId="0" borderId="32" xfId="0" applyNumberFormat="1" applyBorder="1" applyAlignment="1">
      <alignment/>
    </xf>
    <xf numFmtId="173" fontId="0" fillId="0" borderId="13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4" xfId="0" applyNumberFormat="1" applyBorder="1" applyAlignment="1">
      <alignment/>
    </xf>
    <xf numFmtId="174" fontId="0" fillId="0" borderId="42" xfId="0" applyNumberFormat="1" applyBorder="1" applyAlignment="1">
      <alignment/>
    </xf>
    <xf numFmtId="174" fontId="0" fillId="0" borderId="43" xfId="0" applyNumberFormat="1" applyBorder="1" applyAlignment="1">
      <alignment/>
    </xf>
    <xf numFmtId="173" fontId="0" fillId="0" borderId="0" xfId="0" applyNumberFormat="1" applyBorder="1" applyAlignment="1">
      <alignment/>
    </xf>
    <xf numFmtId="39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39" fontId="12" fillId="0" borderId="0" xfId="0" applyNumberFormat="1" applyFont="1" applyFill="1" applyAlignment="1">
      <alignment horizontal="right"/>
    </xf>
    <xf numFmtId="39" fontId="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9" fontId="3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58" applyNumberFormat="1">
      <alignment/>
      <protection/>
    </xf>
    <xf numFmtId="49" fontId="0" fillId="0" borderId="0" xfId="58" applyNumberFormat="1" applyFont="1">
      <alignment/>
      <protection/>
    </xf>
    <xf numFmtId="3" fontId="0" fillId="0" borderId="0" xfId="58" applyNumberFormat="1" applyFont="1" applyAlignment="1">
      <alignment horizontal="right"/>
      <protection/>
    </xf>
    <xf numFmtId="49" fontId="4" fillId="0" borderId="0" xfId="58" applyNumberFormat="1" applyFont="1">
      <alignment/>
      <protection/>
    </xf>
    <xf numFmtId="3" fontId="4" fillId="0" borderId="0" xfId="58" applyNumberFormat="1" applyFont="1" applyAlignment="1">
      <alignment horizontal="right"/>
      <protection/>
    </xf>
    <xf numFmtId="4" fontId="0" fillId="33" borderId="0" xfId="58" applyNumberFormat="1" applyFont="1" applyFill="1" applyAlignment="1">
      <alignment horizontal="right"/>
      <protection/>
    </xf>
    <xf numFmtId="4" fontId="4" fillId="33" borderId="0" xfId="58" applyNumberFormat="1" applyFont="1" applyFill="1" applyAlignment="1">
      <alignment horizontal="right"/>
      <protection/>
    </xf>
    <xf numFmtId="2" fontId="4" fillId="0" borderId="11" xfId="54" applyNumberFormat="1" applyFont="1" applyBorder="1" applyAlignment="1" applyProtection="1">
      <alignment horizontal="left"/>
      <protection/>
    </xf>
    <xf numFmtId="174" fontId="0" fillId="0" borderId="11" xfId="54" applyNumberFormat="1" applyFont="1" applyBorder="1" applyAlignment="1" applyProtection="1">
      <alignment/>
      <protection/>
    </xf>
    <xf numFmtId="38" fontId="0" fillId="0" borderId="17" xfId="54" applyNumberFormat="1" applyFont="1" applyBorder="1" applyAlignment="1" applyProtection="1">
      <alignment horizontal="left"/>
      <protection/>
    </xf>
    <xf numFmtId="174" fontId="0" fillId="0" borderId="44" xfId="54" applyNumberFormat="1" applyFont="1" applyBorder="1" applyAlignment="1" applyProtection="1">
      <alignment/>
      <protection/>
    </xf>
    <xf numFmtId="174" fontId="0" fillId="0" borderId="12" xfId="54" applyNumberFormat="1" applyFont="1" applyBorder="1" applyAlignment="1" applyProtection="1">
      <alignment/>
      <protection/>
    </xf>
    <xf numFmtId="174" fontId="0" fillId="0" borderId="0" xfId="54" applyNumberFormat="1" applyFont="1" applyBorder="1" applyAlignment="1" applyProtection="1">
      <alignment/>
      <protection locked="0"/>
    </xf>
    <xf numFmtId="2" fontId="0" fillId="0" borderId="14" xfId="54" applyNumberFormat="1" applyFont="1" applyBorder="1" applyAlignment="1" applyProtection="1">
      <alignment horizontal="left" vertical="top"/>
      <protection/>
    </xf>
    <xf numFmtId="174" fontId="0" fillId="0" borderId="19" xfId="54" applyNumberFormat="1" applyFont="1" applyBorder="1" applyAlignment="1" applyProtection="1">
      <alignment horizontal="left" vertical="top"/>
      <protection/>
    </xf>
    <xf numFmtId="174" fontId="0" fillId="0" borderId="14" xfId="54" applyNumberFormat="1" applyFont="1" applyBorder="1" applyAlignment="1" applyProtection="1">
      <alignment vertical="top"/>
      <protection/>
    </xf>
    <xf numFmtId="38" fontId="0" fillId="0" borderId="14" xfId="54" applyNumberFormat="1" applyFont="1" applyBorder="1" applyAlignment="1" applyProtection="1">
      <alignment horizontal="center" vertical="center"/>
      <protection/>
    </xf>
    <xf numFmtId="174" fontId="0" fillId="0" borderId="14" xfId="54" applyNumberFormat="1" applyFont="1" applyBorder="1" applyAlignment="1" applyProtection="1">
      <alignment vertical="center"/>
      <protection/>
    </xf>
    <xf numFmtId="174" fontId="0" fillId="0" borderId="16" xfId="54" applyNumberFormat="1" applyFont="1" applyBorder="1" applyAlignment="1" applyProtection="1">
      <alignment vertical="top"/>
      <protection/>
    </xf>
    <xf numFmtId="174" fontId="0" fillId="0" borderId="0" xfId="54" applyNumberFormat="1" applyFont="1" applyBorder="1" applyAlignment="1" applyProtection="1">
      <alignment vertical="top"/>
      <protection locked="0"/>
    </xf>
    <xf numFmtId="2" fontId="0" fillId="0" borderId="13" xfId="54" applyNumberFormat="1" applyFont="1" applyBorder="1" applyAlignment="1" applyProtection="1">
      <alignment horizontal="left" vertical="center"/>
      <protection locked="0"/>
    </xf>
    <xf numFmtId="174" fontId="0" fillId="0" borderId="0" xfId="54" applyNumberFormat="1" applyFont="1" applyBorder="1" applyAlignment="1" applyProtection="1">
      <alignment horizontal="left" vertical="center"/>
      <protection locked="0"/>
    </xf>
    <xf numFmtId="174" fontId="0" fillId="0" borderId="13" xfId="54" applyNumberFormat="1" applyFont="1" applyBorder="1" applyAlignment="1" applyProtection="1">
      <alignment vertical="center"/>
      <protection locked="0"/>
    </xf>
    <xf numFmtId="174" fontId="0" fillId="0" borderId="13" xfId="54" applyNumberFormat="1" applyFont="1" applyBorder="1" applyAlignment="1" applyProtection="1">
      <alignment vertical="center"/>
      <protection/>
    </xf>
    <xf numFmtId="38" fontId="0" fillId="0" borderId="13" xfId="54" applyNumberFormat="1" applyFont="1" applyBorder="1" applyAlignment="1" applyProtection="1">
      <alignment horizontal="center" vertical="center"/>
      <protection locked="0"/>
    </xf>
    <xf numFmtId="174" fontId="0" fillId="0" borderId="15" xfId="54" applyNumberFormat="1" applyFont="1" applyBorder="1" applyAlignment="1" applyProtection="1">
      <alignment vertical="center"/>
      <protection/>
    </xf>
    <xf numFmtId="174" fontId="0" fillId="0" borderId="0" xfId="54" applyNumberFormat="1" applyFont="1" applyBorder="1" applyAlignment="1" applyProtection="1">
      <alignment vertical="center"/>
      <protection locked="0"/>
    </xf>
    <xf numFmtId="2" fontId="0" fillId="0" borderId="13" xfId="54" applyNumberFormat="1" applyFont="1" applyBorder="1" applyAlignment="1" applyProtection="1" quotePrefix="1">
      <alignment horizontal="left"/>
      <protection locked="0"/>
    </xf>
    <xf numFmtId="174" fontId="0" fillId="0" borderId="13" xfId="54" applyNumberFormat="1" applyFont="1" applyBorder="1" applyAlignment="1" applyProtection="1">
      <alignment/>
      <protection locked="0"/>
    </xf>
    <xf numFmtId="174" fontId="0" fillId="0" borderId="13" xfId="54" applyNumberFormat="1" applyFont="1" applyBorder="1" applyAlignment="1" applyProtection="1">
      <alignment/>
      <protection/>
    </xf>
    <xf numFmtId="38" fontId="0" fillId="0" borderId="13" xfId="54" applyNumberFormat="1" applyFont="1" applyBorder="1" applyAlignment="1" applyProtection="1">
      <alignment horizontal="center"/>
      <protection locked="0"/>
    </xf>
    <xf numFmtId="2" fontId="0" fillId="0" borderId="13" xfId="54" applyNumberFormat="1" applyFont="1" applyBorder="1" applyAlignment="1" applyProtection="1">
      <alignment horizontal="left"/>
      <protection locked="0"/>
    </xf>
    <xf numFmtId="174" fontId="0" fillId="0" borderId="13" xfId="54" applyNumberFormat="1" applyBorder="1" applyAlignment="1" applyProtection="1">
      <alignment/>
      <protection locked="0"/>
    </xf>
    <xf numFmtId="174" fontId="0" fillId="0" borderId="0" xfId="54" applyNumberFormat="1" applyFont="1" applyBorder="1" applyAlignment="1" applyProtection="1">
      <alignment horizontal="left"/>
      <protection locked="0"/>
    </xf>
    <xf numFmtId="2" fontId="0" fillId="0" borderId="14" xfId="54" applyNumberFormat="1" applyFont="1" applyBorder="1" applyAlignment="1" applyProtection="1">
      <alignment horizontal="left"/>
      <protection locked="0"/>
    </xf>
    <xf numFmtId="174" fontId="0" fillId="0" borderId="19" xfId="54" applyNumberFormat="1" applyFont="1" applyBorder="1" applyAlignment="1" applyProtection="1">
      <alignment horizontal="left"/>
      <protection locked="0"/>
    </xf>
    <xf numFmtId="174" fontId="0" fillId="0" borderId="14" xfId="54" applyNumberFormat="1" applyBorder="1" applyAlignment="1" applyProtection="1">
      <alignment/>
      <protection locked="0"/>
    </xf>
    <xf numFmtId="174" fontId="0" fillId="0" borderId="14" xfId="54" applyNumberFormat="1" applyFont="1" applyBorder="1" applyAlignment="1" applyProtection="1">
      <alignment/>
      <protection/>
    </xf>
    <xf numFmtId="38" fontId="0" fillId="0" borderId="14" xfId="54" applyNumberFormat="1" applyFont="1" applyBorder="1" applyAlignment="1" applyProtection="1">
      <alignment horizontal="center"/>
      <protection locked="0"/>
    </xf>
    <xf numFmtId="174" fontId="0" fillId="0" borderId="16" xfId="54" applyNumberFormat="1" applyFont="1" applyBorder="1" applyAlignment="1" applyProtection="1">
      <alignment vertical="center"/>
      <protection/>
    </xf>
    <xf numFmtId="174" fontId="0" fillId="0" borderId="14" xfId="54" applyNumberFormat="1" applyFont="1" applyBorder="1" applyAlignment="1" applyProtection="1">
      <alignment/>
      <protection locked="0"/>
    </xf>
    <xf numFmtId="174" fontId="0" fillId="0" borderId="45" xfId="54" applyNumberFormat="1" applyBorder="1" applyAlignment="1" applyProtection="1">
      <alignment/>
      <protection/>
    </xf>
    <xf numFmtId="174" fontId="0" fillId="0" borderId="45" xfId="54" applyNumberFormat="1" applyFont="1" applyBorder="1" applyAlignment="1" applyProtection="1">
      <alignment/>
      <protection/>
    </xf>
    <xf numFmtId="174" fontId="0" fillId="0" borderId="46" xfId="54" applyNumberFormat="1" applyFont="1" applyBorder="1" applyAlignment="1" applyProtection="1">
      <alignment/>
      <protection/>
    </xf>
    <xf numFmtId="174" fontId="0" fillId="0" borderId="0" xfId="54" applyNumberFormat="1" applyBorder="1" applyAlignment="1" applyProtection="1">
      <alignment/>
      <protection locked="0"/>
    </xf>
    <xf numFmtId="38" fontId="0" fillId="0" borderId="0" xfId="54" applyNumberFormat="1" applyFont="1" applyBorder="1" applyAlignment="1" applyProtection="1">
      <alignment horizontal="center"/>
      <protection locked="0"/>
    </xf>
    <xf numFmtId="174" fontId="0" fillId="0" borderId="47" xfId="54" applyNumberFormat="1" applyFont="1" applyBorder="1" applyAlignment="1" applyProtection="1">
      <alignment/>
      <protection locked="0"/>
    </xf>
    <xf numFmtId="174" fontId="0" fillId="0" borderId="0" xfId="54" applyNumberFormat="1" applyFont="1" applyBorder="1" applyAlignment="1" applyProtection="1">
      <alignment/>
      <protection/>
    </xf>
    <xf numFmtId="38" fontId="0" fillId="0" borderId="0" xfId="54" applyNumberFormat="1" applyFont="1" applyBorder="1" applyAlignment="1" applyProtection="1">
      <alignment horizontal="center"/>
      <protection/>
    </xf>
    <xf numFmtId="174" fontId="0" fillId="0" borderId="17" xfId="54" applyNumberFormat="1" applyFont="1" applyBorder="1" applyAlignment="1" applyProtection="1">
      <alignment horizontal="centerContinuous"/>
      <protection/>
    </xf>
    <xf numFmtId="174" fontId="0" fillId="0" borderId="48" xfId="54" applyNumberFormat="1" applyFont="1" applyBorder="1" applyAlignment="1" applyProtection="1">
      <alignment horizontal="centerContinuous"/>
      <protection/>
    </xf>
    <xf numFmtId="174" fontId="0" fillId="0" borderId="19" xfId="54" applyNumberFormat="1" applyBorder="1" applyAlignment="1" applyProtection="1">
      <alignment/>
      <protection locked="0"/>
    </xf>
    <xf numFmtId="174" fontId="0" fillId="0" borderId="19" xfId="54" applyNumberFormat="1" applyFont="1" applyBorder="1" applyAlignment="1" applyProtection="1">
      <alignment/>
      <protection locked="0"/>
    </xf>
    <xf numFmtId="38" fontId="0" fillId="0" borderId="19" xfId="54" applyNumberFormat="1" applyFont="1" applyBorder="1" applyAlignment="1" applyProtection="1">
      <alignment horizontal="center"/>
      <protection locked="0"/>
    </xf>
    <xf numFmtId="174" fontId="0" fillId="0" borderId="49" xfId="54" applyNumberFormat="1" applyFont="1" applyBorder="1" applyAlignment="1" applyProtection="1">
      <alignment/>
      <protection locked="0"/>
    </xf>
    <xf numFmtId="2" fontId="0" fillId="0" borderId="0" xfId="54" applyNumberFormat="1" applyFont="1" applyBorder="1" applyAlignment="1" applyProtection="1">
      <alignment horizontal="left"/>
      <protection locked="0"/>
    </xf>
    <xf numFmtId="39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174" fontId="0" fillId="0" borderId="50" xfId="0" applyNumberFormat="1" applyFont="1" applyBorder="1" applyAlignment="1">
      <alignment horizontal="centerContinuous" vertical="center"/>
    </xf>
    <xf numFmtId="174" fontId="0" fillId="0" borderId="51" xfId="0" applyNumberFormat="1" applyFont="1" applyBorder="1" applyAlignment="1">
      <alignment horizontal="centerContinuous" vertical="center"/>
    </xf>
    <xf numFmtId="174" fontId="0" fillId="0" borderId="52" xfId="0" applyNumberFormat="1" applyFont="1" applyBorder="1" applyAlignment="1">
      <alignment vertical="center"/>
    </xf>
    <xf numFmtId="174" fontId="0" fillId="0" borderId="53" xfId="0" applyNumberFormat="1" applyFont="1" applyBorder="1" applyAlignment="1">
      <alignment horizontal="centerContinuous" vertical="center"/>
    </xf>
    <xf numFmtId="174" fontId="0" fillId="0" borderId="54" xfId="0" applyNumberFormat="1" applyFont="1" applyBorder="1" applyAlignment="1">
      <alignment horizontal="centerContinuous" vertical="center"/>
    </xf>
    <xf numFmtId="174" fontId="0" fillId="0" borderId="0" xfId="0" applyNumberFormat="1" applyFont="1" applyAlignment="1">
      <alignment vertical="center"/>
    </xf>
    <xf numFmtId="174" fontId="0" fillId="0" borderId="14" xfId="0" applyNumberFormat="1" applyFont="1" applyBorder="1" applyAlignment="1">
      <alignment horizontal="center" vertical="center"/>
    </xf>
    <xf numFmtId="174" fontId="0" fillId="0" borderId="50" xfId="0" applyNumberFormat="1" applyFont="1" applyBorder="1" applyAlignment="1">
      <alignment horizontal="center" vertical="center"/>
    </xf>
    <xf numFmtId="175" fontId="0" fillId="0" borderId="14" xfId="0" applyNumberFormat="1" applyFont="1" applyBorder="1" applyAlignment="1">
      <alignment horizontal="center" vertical="center"/>
    </xf>
    <xf numFmtId="175" fontId="0" fillId="0" borderId="50" xfId="0" applyNumberFormat="1" applyFon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 vertical="center"/>
    </xf>
    <xf numFmtId="174" fontId="0" fillId="0" borderId="55" xfId="0" applyNumberFormat="1" applyFont="1" applyBorder="1" applyAlignment="1">
      <alignment vertical="center"/>
    </xf>
    <xf numFmtId="174" fontId="0" fillId="0" borderId="25" xfId="0" applyNumberFormat="1" applyFon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13" xfId="0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173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4" fontId="0" fillId="0" borderId="23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3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4" fontId="0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4" fontId="0" fillId="0" borderId="45" xfId="0" applyNumberFormat="1" applyFont="1" applyBorder="1" applyAlignment="1">
      <alignment/>
    </xf>
    <xf numFmtId="175" fontId="0" fillId="0" borderId="45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right"/>
    </xf>
    <xf numFmtId="174" fontId="0" fillId="0" borderId="56" xfId="0" applyNumberFormat="1" applyBorder="1" applyAlignment="1">
      <alignment/>
    </xf>
    <xf numFmtId="174" fontId="0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3" fontId="0" fillId="0" borderId="19" xfId="0" applyNumberFormat="1" applyFont="1" applyBorder="1" applyAlignment="1">
      <alignment horizontal="left"/>
    </xf>
    <xf numFmtId="174" fontId="0" fillId="0" borderId="49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left"/>
    </xf>
    <xf numFmtId="174" fontId="0" fillId="0" borderId="57" xfId="0" applyNumberFormat="1" applyFont="1" applyBorder="1" applyAlignment="1">
      <alignment/>
    </xf>
    <xf numFmtId="175" fontId="0" fillId="0" borderId="57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175" fontId="0" fillId="0" borderId="17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4" fontId="0" fillId="0" borderId="42" xfId="0" applyNumberFormat="1" applyFont="1" applyBorder="1" applyAlignment="1">
      <alignment/>
    </xf>
    <xf numFmtId="174" fontId="0" fillId="0" borderId="43" xfId="0" applyNumberFormat="1" applyFont="1" applyBorder="1" applyAlignment="1">
      <alignment/>
    </xf>
    <xf numFmtId="174" fontId="0" fillId="0" borderId="59" xfId="0" applyNumberFormat="1" applyFont="1" applyBorder="1" applyAlignment="1">
      <alignment/>
    </xf>
    <xf numFmtId="174" fontId="0" fillId="0" borderId="6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4" fontId="9" fillId="34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33" borderId="0" xfId="0" applyNumberFormat="1" applyFont="1" applyFill="1" applyAlignment="1">
      <alignment horizontal="right"/>
    </xf>
    <xf numFmtId="4" fontId="3" fillId="0" borderId="0" xfId="55" applyNumberFormat="1" applyFont="1" applyAlignment="1">
      <alignment horizontal="right"/>
      <protection/>
    </xf>
    <xf numFmtId="3" fontId="3" fillId="0" borderId="0" xfId="55" applyNumberFormat="1" applyFont="1" applyAlignment="1">
      <alignment horizontal="right"/>
      <protection/>
    </xf>
    <xf numFmtId="4" fontId="9" fillId="0" borderId="0" xfId="55" applyNumberFormat="1" applyFont="1" applyAlignment="1">
      <alignment horizontal="right"/>
      <protection/>
    </xf>
    <xf numFmtId="3" fontId="9" fillId="0" borderId="0" xfId="55" applyNumberFormat="1" applyFont="1" applyAlignment="1">
      <alignment horizontal="right"/>
      <protection/>
    </xf>
    <xf numFmtId="0" fontId="9" fillId="33" borderId="0" xfId="0" applyFont="1" applyFill="1" applyAlignment="1">
      <alignment/>
    </xf>
    <xf numFmtId="4" fontId="9" fillId="33" borderId="0" xfId="55" applyNumberFormat="1" applyFont="1" applyFill="1" applyAlignment="1">
      <alignment horizontal="right"/>
      <protection/>
    </xf>
    <xf numFmtId="4" fontId="3" fillId="33" borderId="0" xfId="55" applyNumberFormat="1" applyFont="1" applyFill="1" applyAlignment="1">
      <alignment horizontal="right"/>
      <protection/>
    </xf>
    <xf numFmtId="0" fontId="0" fillId="34" borderId="0" xfId="0" applyFill="1" applyAlignment="1">
      <alignment/>
    </xf>
    <xf numFmtId="4" fontId="0" fillId="34" borderId="0" xfId="58" applyNumberFormat="1" applyFont="1" applyFill="1" applyAlignment="1">
      <alignment horizontal="right"/>
      <protection/>
    </xf>
    <xf numFmtId="4" fontId="4" fillId="34" borderId="0" xfId="58" applyNumberFormat="1" applyFont="1" applyFill="1" applyAlignment="1">
      <alignment horizontal="right"/>
      <protection/>
    </xf>
    <xf numFmtId="3" fontId="0" fillId="34" borderId="0" xfId="58" applyNumberFormat="1" applyFont="1" applyFill="1" applyAlignment="1">
      <alignment horizontal="right"/>
      <protection/>
    </xf>
    <xf numFmtId="3" fontId="4" fillId="34" borderId="0" xfId="58" applyNumberFormat="1" applyFont="1" applyFill="1" applyAlignment="1">
      <alignment horizontal="right"/>
      <protection/>
    </xf>
    <xf numFmtId="4" fontId="4" fillId="0" borderId="0" xfId="57" applyNumberFormat="1" applyFont="1" applyAlignment="1">
      <alignment horizontal="right"/>
      <protection/>
    </xf>
    <xf numFmtId="3" fontId="4" fillId="0" borderId="0" xfId="57" applyNumberFormat="1" applyFont="1" applyAlignment="1">
      <alignment horizontal="right"/>
      <protection/>
    </xf>
    <xf numFmtId="4" fontId="0" fillId="0" borderId="0" xfId="57" applyNumberFormat="1" applyFont="1" applyAlignment="1">
      <alignment horizontal="right"/>
      <protection/>
    </xf>
    <xf numFmtId="3" fontId="0" fillId="0" borderId="0" xfId="57" applyNumberFormat="1" applyFont="1" applyAlignment="1">
      <alignment horizontal="right"/>
      <protection/>
    </xf>
    <xf numFmtId="49" fontId="4" fillId="0" borderId="0" xfId="57" applyNumberFormat="1" applyFont="1">
      <alignment/>
      <protection/>
    </xf>
    <xf numFmtId="49" fontId="0" fillId="0" borderId="0" xfId="57" applyNumberFormat="1" applyFont="1">
      <alignment/>
      <protection/>
    </xf>
    <xf numFmtId="0" fontId="0" fillId="33" borderId="0" xfId="0" applyFill="1" applyAlignment="1">
      <alignment/>
    </xf>
    <xf numFmtId="4" fontId="4" fillId="33" borderId="0" xfId="57" applyNumberFormat="1" applyFont="1" applyFill="1" applyAlignment="1">
      <alignment horizontal="right"/>
      <protection/>
    </xf>
    <xf numFmtId="4" fontId="0" fillId="33" borderId="0" xfId="57" applyNumberFormat="1" applyFont="1" applyFill="1" applyAlignment="1">
      <alignment horizontal="right"/>
      <protection/>
    </xf>
    <xf numFmtId="3" fontId="4" fillId="33" borderId="0" xfId="58" applyNumberFormat="1" applyFont="1" applyFill="1" applyAlignment="1">
      <alignment horizontal="right"/>
      <protection/>
    </xf>
    <xf numFmtId="3" fontId="0" fillId="33" borderId="0" xfId="58" applyNumberFormat="1" applyFont="1" applyFill="1" applyAlignment="1">
      <alignment horizontal="right"/>
      <protection/>
    </xf>
    <xf numFmtId="4" fontId="0" fillId="33" borderId="0" xfId="0" applyNumberFormat="1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174" fontId="0" fillId="0" borderId="10" xfId="54" applyNumberFormat="1" applyFont="1" applyBorder="1" applyAlignment="1" applyProtection="1">
      <alignment horizontal="left"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33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 vertical="center"/>
    </xf>
    <xf numFmtId="0" fontId="4" fillId="34" borderId="0" xfId="58" applyFont="1" applyFill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39" fontId="11" fillId="0" borderId="0" xfId="0" applyNumberFormat="1" applyFont="1" applyAlignment="1">
      <alignment horizontal="center"/>
    </xf>
    <xf numFmtId="3" fontId="4" fillId="34" borderId="0" xfId="58" applyNumberFormat="1" applyFont="1" applyFill="1" applyAlignment="1">
      <alignment horizontal="center"/>
      <protection/>
    </xf>
    <xf numFmtId="3" fontId="4" fillId="0" borderId="0" xfId="58" applyNumberFormat="1" applyFont="1" applyAlignment="1">
      <alignment horizontal="center"/>
      <protection/>
    </xf>
    <xf numFmtId="3" fontId="4" fillId="33" borderId="0" xfId="58" applyNumberFormat="1" applyFont="1" applyFill="1" applyAlignment="1">
      <alignment horizont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Standard_011 - 999" xfId="55"/>
    <cellStyle name="Standard_Bilanzzusammenzug" xfId="56"/>
    <cellStyle name="Standard_IR VV - FV" xfId="57"/>
    <cellStyle name="Standard_Tabelle4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nder\AppData\Local\Microsoft\Windows\Temporary%20Internet%20Files\Content.Outlook\NKITY6QS\PG_Rechnung_2011_KSGH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sverzeichnis"/>
      <sheetName val="Uebersicht-1"/>
      <sheetName val="Uebersicht-2"/>
      <sheetName val="0"/>
      <sheetName val="00"/>
      <sheetName val="000"/>
      <sheetName val="0000"/>
      <sheetName val="00000"/>
      <sheetName val="IRFV - Zus.zug nach Sachgruppen"/>
      <sheetName val="01"/>
      <sheetName val="001"/>
      <sheetName val="02"/>
      <sheetName val="Bilanzzusammenzug"/>
      <sheetName val="03"/>
      <sheetName val="BR - Einzelh. Vermögenswerte"/>
      <sheetName val="BR - Einzelh. zu den Schulden"/>
      <sheetName val="Abschreibungstabelle"/>
      <sheetName val="Verzinsung"/>
      <sheetName val="Beteiligungsspiegel"/>
      <sheetName val="Gewährleistungsspiegel"/>
      <sheetName val="Verpflichtungskreditkontrolle"/>
      <sheetName val="Inventarveränderungen"/>
      <sheetName val="Sonderrechnung"/>
      <sheetName val="Prüfungsbericht"/>
      <sheetName val="Abschiede - Rechnungsführer"/>
      <sheetName val="Abschiede"/>
      <sheetName val="Tabelle1"/>
    </sheetNames>
    <sheetDataSet>
      <sheetData sheetId="2">
        <row r="28">
          <cell r="B28" t="str">
            <v/>
          </cell>
          <cell r="D28">
            <v>1995400</v>
          </cell>
          <cell r="H28">
            <v>1675489.99</v>
          </cell>
        </row>
        <row r="29">
          <cell r="A29">
            <v>362645.05999999866</v>
          </cell>
          <cell r="C29" t="str">
            <v/>
          </cell>
          <cell r="G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8"/>
  <sheetViews>
    <sheetView showGridLines="0" tabSelected="1" zoomScalePageLayoutView="0" workbookViewId="0" topLeftCell="A1">
      <selection activeCell="H7" sqref="H7"/>
    </sheetView>
  </sheetViews>
  <sheetFormatPr defaultColWidth="11.421875" defaultRowHeight="13.5" customHeight="1"/>
  <cols>
    <col min="1" max="1" width="14.7109375" style="316" customWidth="1"/>
    <col min="2" max="2" width="14.7109375" style="339" customWidth="1"/>
    <col min="3" max="3" width="14.7109375" style="317" customWidth="1"/>
    <col min="4" max="4" width="14.7109375" style="340" customWidth="1"/>
    <col min="5" max="5" width="7.140625" style="318" customWidth="1"/>
    <col min="6" max="6" width="41.140625" style="336" customWidth="1"/>
    <col min="7" max="7" width="14.7109375" style="320" customWidth="1"/>
    <col min="8" max="8" width="14.7109375" style="341" customWidth="1"/>
    <col min="9" max="16384" width="11.421875" style="322" customWidth="1"/>
  </cols>
  <sheetData>
    <row r="1" spans="1:8" s="307" customFormat="1" ht="15.75" customHeight="1">
      <c r="A1" s="302" t="s">
        <v>281</v>
      </c>
      <c r="B1" s="303"/>
      <c r="C1" s="218" t="s">
        <v>293</v>
      </c>
      <c r="D1" s="219"/>
      <c r="E1" s="220"/>
      <c r="F1" s="304"/>
      <c r="G1" s="305" t="s">
        <v>294</v>
      </c>
      <c r="H1" s="306"/>
    </row>
    <row r="2" spans="1:8" s="307" customFormat="1" ht="15.75" customHeight="1">
      <c r="A2" s="308" t="s">
        <v>107</v>
      </c>
      <c r="B2" s="309" t="s">
        <v>108</v>
      </c>
      <c r="C2" s="310" t="s">
        <v>107</v>
      </c>
      <c r="D2" s="311" t="s">
        <v>108</v>
      </c>
      <c r="E2" s="312"/>
      <c r="F2" s="313"/>
      <c r="G2" s="314" t="s">
        <v>107</v>
      </c>
      <c r="H2" s="315" t="s">
        <v>108</v>
      </c>
    </row>
    <row r="3" spans="2:8" ht="10.5" customHeight="1">
      <c r="B3" s="316"/>
      <c r="D3" s="317"/>
      <c r="F3" s="319"/>
      <c r="H3" s="321"/>
    </row>
    <row r="4" spans="2:8" ht="15.75" customHeight="1">
      <c r="B4" s="316"/>
      <c r="D4" s="317"/>
      <c r="E4" s="323">
        <v>1</v>
      </c>
      <c r="F4" s="324" t="s">
        <v>6</v>
      </c>
      <c r="G4" s="221"/>
      <c r="H4" s="222"/>
    </row>
    <row r="5" spans="1:8" ht="15.75" customHeight="1">
      <c r="A5" s="325">
        <v>10889063.39</v>
      </c>
      <c r="B5" s="316"/>
      <c r="C5" s="326">
        <v>9969100</v>
      </c>
      <c r="D5" s="317"/>
      <c r="E5" s="223"/>
      <c r="F5" t="s">
        <v>109</v>
      </c>
      <c r="G5" s="224">
        <v>11407286.23</v>
      </c>
      <c r="H5" s="222"/>
    </row>
    <row r="6" spans="2:8" ht="15.75" customHeight="1">
      <c r="B6" s="325">
        <v>11202708.45</v>
      </c>
      <c r="D6" s="326">
        <v>9761700</v>
      </c>
      <c r="E6" s="223"/>
      <c r="F6" t="s">
        <v>110</v>
      </c>
      <c r="G6" s="221"/>
      <c r="H6" s="225">
        <v>11546796.24</v>
      </c>
    </row>
    <row r="7" spans="2:8" ht="15.75" customHeight="1">
      <c r="B7" s="325">
        <f>IF(A5&gt;B6,A5-B6,"")</f>
      </c>
      <c r="D7" s="326">
        <f>IF(C5&gt;D6,C5-D6,"")</f>
        <v>207400</v>
      </c>
      <c r="E7" s="223"/>
      <c r="F7" t="s">
        <v>111</v>
      </c>
      <c r="G7" s="221"/>
      <c r="H7" s="225">
        <f>IF(G5&gt;H6,G5-H6,"")</f>
      </c>
    </row>
    <row r="8" spans="1:8" ht="15.75" customHeight="1" thickBot="1">
      <c r="A8" s="327">
        <f>IF(B6&gt;A5,B6-A5,"")</f>
        <v>313645.05999999866</v>
      </c>
      <c r="B8" s="327"/>
      <c r="C8" s="328">
        <f>IF(D6&gt;C5,D6-C5,"")</f>
      </c>
      <c r="D8" s="328"/>
      <c r="E8" s="223"/>
      <c r="F8" t="s">
        <v>112</v>
      </c>
      <c r="G8" s="226">
        <f>IF(H6&gt;G5,H6-G5,"")</f>
        <v>139510.00999999978</v>
      </c>
      <c r="H8" s="227"/>
    </row>
    <row r="9" spans="1:8" ht="15.75" customHeight="1" thickBot="1" thickTop="1">
      <c r="A9" s="327">
        <f>SUM(A5:A8)</f>
        <v>11202708.45</v>
      </c>
      <c r="B9" s="327">
        <f>SUM(B5:B8)</f>
        <v>11202708.45</v>
      </c>
      <c r="C9" s="328">
        <f>SUM(C5:C8)</f>
        <v>9969100</v>
      </c>
      <c r="D9" s="328">
        <f>SUM(D5:D8)</f>
        <v>9969100</v>
      </c>
      <c r="E9" s="223"/>
      <c r="F9"/>
      <c r="G9" s="226">
        <f>SUM(G5:G8)</f>
        <v>11546796.24</v>
      </c>
      <c r="H9" s="227">
        <f>SUM(H5:H8)</f>
        <v>11546796.24</v>
      </c>
    </row>
    <row r="10" spans="2:8" ht="13.5" thickTop="1">
      <c r="B10" s="316"/>
      <c r="D10" s="317"/>
      <c r="E10" s="223"/>
      <c r="F10"/>
      <c r="G10" s="221"/>
      <c r="H10" s="222"/>
    </row>
    <row r="11" spans="2:8" ht="12.75">
      <c r="B11" s="316"/>
      <c r="D11" s="317"/>
      <c r="E11" s="223"/>
      <c r="F11"/>
      <c r="G11" s="221"/>
      <c r="H11" s="222"/>
    </row>
    <row r="12" spans="2:8" ht="15.75" customHeight="1">
      <c r="B12" s="316"/>
      <c r="D12" s="317"/>
      <c r="E12" s="329">
        <v>2</v>
      </c>
      <c r="F12" s="324" t="s">
        <v>249</v>
      </c>
      <c r="G12" s="221"/>
      <c r="H12" s="222"/>
    </row>
    <row r="13" spans="2:8" ht="15.75" customHeight="1">
      <c r="B13" s="316"/>
      <c r="D13" s="317"/>
      <c r="E13" s="330" t="s">
        <v>250</v>
      </c>
      <c r="F13" s="324" t="s">
        <v>115</v>
      </c>
      <c r="G13" s="221"/>
      <c r="H13" s="222"/>
    </row>
    <row r="14" spans="1:8" ht="15.75" customHeight="1">
      <c r="A14" s="325">
        <v>541461.9</v>
      </c>
      <c r="B14" s="316"/>
      <c r="C14" s="326">
        <v>2327000</v>
      </c>
      <c r="D14" s="317"/>
      <c r="E14" s="223"/>
      <c r="F14" t="s">
        <v>113</v>
      </c>
      <c r="G14" s="224">
        <v>2465803.59</v>
      </c>
      <c r="H14" s="222"/>
    </row>
    <row r="15" spans="2:8" ht="15.75" customHeight="1">
      <c r="B15" s="325">
        <v>363514.15</v>
      </c>
      <c r="D15" s="326">
        <v>93000</v>
      </c>
      <c r="E15" s="223"/>
      <c r="F15" t="s">
        <v>114</v>
      </c>
      <c r="G15" s="221"/>
      <c r="H15" s="225">
        <v>221208.25</v>
      </c>
    </row>
    <row r="16" spans="2:8" ht="15.75" customHeight="1">
      <c r="B16" s="325">
        <f>IF(A14&gt;B15,A14-B15,"")</f>
        <v>177947.75</v>
      </c>
      <c r="D16" s="326">
        <f>IF(C14&gt;D15,C14-D15,"")</f>
        <v>2234000</v>
      </c>
      <c r="E16" s="223"/>
      <c r="F16" t="s">
        <v>115</v>
      </c>
      <c r="G16" s="221"/>
      <c r="H16" s="225">
        <f>IF(G14&gt;H15,G14-H15,"")</f>
        <v>2244595.34</v>
      </c>
    </row>
    <row r="17" spans="1:8" ht="15.75" customHeight="1" thickBot="1">
      <c r="A17" s="327">
        <f>IF(B15&gt;A14,B15-A14,"")</f>
      </c>
      <c r="B17" s="325"/>
      <c r="C17" s="328">
        <f>IF(D15&gt;C14,D15-C14,"")</f>
      </c>
      <c r="D17" s="326"/>
      <c r="E17" s="223"/>
      <c r="F17" t="s">
        <v>116</v>
      </c>
      <c r="G17" s="226">
        <f>IF(H15&gt;G14,H15-G14,"")</f>
      </c>
      <c r="H17" s="225"/>
    </row>
    <row r="18" spans="1:8" ht="15.75" customHeight="1" thickBot="1" thickTop="1">
      <c r="A18" s="327">
        <f>SUM(A14:A17)</f>
        <v>541461.9</v>
      </c>
      <c r="B18" s="327">
        <f>SUM(B14:B17)</f>
        <v>541461.9</v>
      </c>
      <c r="C18" s="328">
        <f>SUM(C14:C17)</f>
        <v>2327000</v>
      </c>
      <c r="D18" s="328">
        <f>SUM(D14:D17)</f>
        <v>2327000</v>
      </c>
      <c r="E18" s="223"/>
      <c r="F18"/>
      <c r="G18" s="226">
        <f>SUM(G14:G17)</f>
        <v>2465803.59</v>
      </c>
      <c r="H18" s="227">
        <f>SUM(H14:H17)</f>
        <v>2465803.59</v>
      </c>
    </row>
    <row r="19" spans="2:8" ht="13.5" thickTop="1">
      <c r="B19" s="316"/>
      <c r="D19" s="317"/>
      <c r="E19" s="223"/>
      <c r="F19"/>
      <c r="G19" s="221"/>
      <c r="H19" s="222"/>
    </row>
    <row r="20" spans="2:8" ht="12.75">
      <c r="B20" s="316"/>
      <c r="D20" s="317"/>
      <c r="E20" s="223"/>
      <c r="F20"/>
      <c r="G20" s="221"/>
      <c r="H20" s="222"/>
    </row>
    <row r="21" spans="2:8" ht="15.75" customHeight="1">
      <c r="B21" s="316"/>
      <c r="D21" s="317"/>
      <c r="E21" s="330" t="s">
        <v>251</v>
      </c>
      <c r="F21" s="324" t="s">
        <v>252</v>
      </c>
      <c r="G21" s="221"/>
      <c r="H21" s="222"/>
    </row>
    <row r="22" spans="1:8" ht="15.75" customHeight="1">
      <c r="A22" s="325">
        <f>IF(B16&lt;&gt;0,B16,"")</f>
        <v>177947.75</v>
      </c>
      <c r="B22" s="316"/>
      <c r="C22" s="326">
        <f>IF(D16&lt;&gt;0,D16,"")</f>
        <v>2234000</v>
      </c>
      <c r="D22" s="317"/>
      <c r="E22" s="223"/>
      <c r="F22" t="s">
        <v>115</v>
      </c>
      <c r="G22" s="224">
        <f>IF(H16&lt;&gt;0,H16,"")</f>
        <v>2244595.34</v>
      </c>
      <c r="H22" s="222"/>
    </row>
    <row r="23" spans="2:8" ht="15.75" customHeight="1">
      <c r="B23" s="325">
        <f>IF(A17&lt;&gt;0,A17,"")</f>
      </c>
      <c r="D23" s="326">
        <f>IF(C17&lt;&gt;0,C17,"")</f>
      </c>
      <c r="E23" s="223"/>
      <c r="F23" t="s">
        <v>116</v>
      </c>
      <c r="G23" s="221"/>
      <c r="H23" s="225">
        <f>IF(G17&lt;&gt;0,G17,"")</f>
      </c>
    </row>
    <row r="24" spans="2:8" ht="15.75" customHeight="1">
      <c r="B24" s="325">
        <v>226947.75</v>
      </c>
      <c r="D24" s="326">
        <v>446000</v>
      </c>
      <c r="E24" s="223"/>
      <c r="F24" t="s">
        <v>253</v>
      </c>
      <c r="G24" s="221"/>
      <c r="H24" s="225">
        <v>429595.34</v>
      </c>
    </row>
    <row r="25" spans="2:8" ht="15.75" customHeight="1">
      <c r="B25" s="325"/>
      <c r="D25" s="326"/>
      <c r="E25" s="223"/>
      <c r="F25" t="s">
        <v>254</v>
      </c>
      <c r="G25" s="221"/>
      <c r="H25" s="331"/>
    </row>
    <row r="26" spans="1:8" ht="15.75" customHeight="1">
      <c r="A26" s="325">
        <f>IF(B7&lt;&gt;0,B7,"")</f>
      </c>
      <c r="B26" s="316"/>
      <c r="C26" s="326">
        <f>IF(D7&lt;&gt;0,D7,"")</f>
        <v>207400</v>
      </c>
      <c r="D26" s="317"/>
      <c r="E26" s="223"/>
      <c r="F26" t="s">
        <v>105</v>
      </c>
      <c r="G26" s="224">
        <f>IF(H7&lt;&gt;0,H7,"")</f>
      </c>
      <c r="H26" s="225"/>
    </row>
    <row r="27" spans="2:8" ht="15.75" customHeight="1">
      <c r="B27" s="325">
        <f>IF(A8&lt;&gt;0,A8,"")</f>
        <v>313645.05999999866</v>
      </c>
      <c r="D27" s="326">
        <f>IF(C8&lt;&gt;0,C8,"")</f>
      </c>
      <c r="E27" s="223"/>
      <c r="F27" t="s">
        <v>104</v>
      </c>
      <c r="G27" s="221"/>
      <c r="H27" s="225">
        <f>IF(G8&lt;&gt;0,G8,"")</f>
        <v>139510.00999999978</v>
      </c>
    </row>
    <row r="28" spans="2:8" ht="15.75" customHeight="1">
      <c r="B28" s="325">
        <f>IF(SUM(A22:A27)&gt;SUM(B22:B27),SUM(A22:A27)-SUM(B22:B27),"")</f>
      </c>
      <c r="D28" s="326">
        <f>IF(SUM(C22:C27)&gt;SUM(D22:D27),SUM(C22:C27)-SUM(D22:D27),"")</f>
        <v>1995400</v>
      </c>
      <c r="E28" s="223"/>
      <c r="F28" t="s">
        <v>117</v>
      </c>
      <c r="G28" s="221"/>
      <c r="H28" s="225">
        <f>IF(SUM(G22:G27)&gt;SUM(H22:H27),SUM(G22:G27)-SUM(H22:H27),"")</f>
        <v>1675489.99</v>
      </c>
    </row>
    <row r="29" spans="1:8" ht="15.75" customHeight="1" thickBot="1">
      <c r="A29" s="327">
        <f>IF(SUM(B22:B27)&gt;SUM(A22:A27),SUM(B22:B27)-SUM(A22:A27),"")</f>
        <v>362645.05999999866</v>
      </c>
      <c r="B29" s="327"/>
      <c r="C29" s="326">
        <f>IF(SUM(D22:D27)&gt;SUM(C22:C27),SUM(D22:D27)-SUM(C22:C27),"")</f>
      </c>
      <c r="D29" s="326"/>
      <c r="E29" s="223"/>
      <c r="F29" t="s">
        <v>118</v>
      </c>
      <c r="G29" s="226">
        <f>IF(SUM(H22:H27)&gt;SUM(G22:G27),SUM(H22:H27)-SUM(G22:G27),"")</f>
      </c>
      <c r="H29" s="227"/>
    </row>
    <row r="30" spans="1:8" ht="15.75" customHeight="1" thickBot="1" thickTop="1">
      <c r="A30" s="327">
        <f>SUM(A22:A29)</f>
        <v>540592.8099999987</v>
      </c>
      <c r="B30" s="327">
        <f>SUM(B22:B29)</f>
        <v>540592.8099999987</v>
      </c>
      <c r="C30" s="328">
        <f>SUM(C22:C29)</f>
        <v>2441400</v>
      </c>
      <c r="D30" s="328">
        <f>SUM(D22:D29)</f>
        <v>2441400</v>
      </c>
      <c r="E30" s="223"/>
      <c r="F30"/>
      <c r="G30" s="226">
        <f>SUM(G22:G29)</f>
        <v>2244595.34</v>
      </c>
      <c r="H30" s="227">
        <f>SUM(H22:H29)</f>
        <v>2244595.34</v>
      </c>
    </row>
    <row r="31" spans="1:8" ht="13.5" thickTop="1">
      <c r="A31" s="325"/>
      <c r="B31" s="332"/>
      <c r="C31" s="333"/>
      <c r="D31" s="333"/>
      <c r="E31" s="334"/>
      <c r="F31" s="332"/>
      <c r="G31" s="332"/>
      <c r="H31" s="335"/>
    </row>
    <row r="32" spans="3:5" s="336" customFormat="1" ht="13.5" customHeight="1">
      <c r="C32" s="337"/>
      <c r="D32" s="337"/>
      <c r="E32" s="338"/>
    </row>
    <row r="33" spans="3:5" s="336" customFormat="1" ht="13.5" customHeight="1">
      <c r="C33" s="337"/>
      <c r="D33" s="337"/>
      <c r="E33" s="338"/>
    </row>
    <row r="34" spans="3:5" s="336" customFormat="1" ht="13.5" customHeight="1">
      <c r="C34" s="337"/>
      <c r="D34" s="337"/>
      <c r="E34" s="338"/>
    </row>
    <row r="35" spans="3:5" s="336" customFormat="1" ht="13.5" customHeight="1">
      <c r="C35" s="337"/>
      <c r="D35" s="337"/>
      <c r="E35" s="338"/>
    </row>
    <row r="36" spans="3:5" s="336" customFormat="1" ht="13.5" customHeight="1">
      <c r="C36" s="337"/>
      <c r="D36" s="337"/>
      <c r="E36" s="338"/>
    </row>
    <row r="37" spans="3:5" s="336" customFormat="1" ht="13.5" customHeight="1">
      <c r="C37" s="337"/>
      <c r="D37" s="337"/>
      <c r="E37" s="338"/>
    </row>
    <row r="38" spans="3:5" s="336" customFormat="1" ht="13.5" customHeight="1">
      <c r="C38" s="337"/>
      <c r="D38" s="337"/>
      <c r="E38" s="338"/>
    </row>
    <row r="39" spans="3:5" s="336" customFormat="1" ht="13.5" customHeight="1">
      <c r="C39" s="337"/>
      <c r="D39" s="337"/>
      <c r="E39" s="338"/>
    </row>
    <row r="40" spans="3:5" s="336" customFormat="1" ht="13.5" customHeight="1">
      <c r="C40" s="337"/>
      <c r="D40" s="337"/>
      <c r="E40" s="338"/>
    </row>
    <row r="41" spans="3:5" s="336" customFormat="1" ht="13.5" customHeight="1">
      <c r="C41" s="337"/>
      <c r="D41" s="337"/>
      <c r="E41" s="338"/>
    </row>
    <row r="42" spans="3:5" s="336" customFormat="1" ht="13.5" customHeight="1">
      <c r="C42" s="337"/>
      <c r="D42" s="337"/>
      <c r="E42" s="338"/>
    </row>
    <row r="43" spans="3:5" s="336" customFormat="1" ht="13.5" customHeight="1">
      <c r="C43" s="337"/>
      <c r="D43" s="337"/>
      <c r="E43" s="338"/>
    </row>
    <row r="44" spans="3:5" s="336" customFormat="1" ht="13.5" customHeight="1">
      <c r="C44" s="337"/>
      <c r="D44" s="337"/>
      <c r="E44" s="338"/>
    </row>
    <row r="45" spans="3:5" s="336" customFormat="1" ht="13.5" customHeight="1">
      <c r="C45" s="337"/>
      <c r="D45" s="337"/>
      <c r="E45" s="338"/>
    </row>
    <row r="46" spans="3:5" s="336" customFormat="1" ht="13.5" customHeight="1">
      <c r="C46" s="337"/>
      <c r="D46" s="337"/>
      <c r="E46" s="338"/>
    </row>
    <row r="47" spans="3:5" s="336" customFormat="1" ht="13.5" customHeight="1">
      <c r="C47" s="337"/>
      <c r="D47" s="337"/>
      <c r="E47" s="338"/>
    </row>
    <row r="48" spans="3:5" s="336" customFormat="1" ht="13.5" customHeight="1">
      <c r="C48" s="337"/>
      <c r="D48" s="337"/>
      <c r="E48" s="338"/>
    </row>
    <row r="49" spans="3:5" s="336" customFormat="1" ht="13.5" customHeight="1">
      <c r="C49" s="337"/>
      <c r="D49" s="337"/>
      <c r="E49" s="338"/>
    </row>
    <row r="50" spans="3:5" s="336" customFormat="1" ht="13.5" customHeight="1">
      <c r="C50" s="337"/>
      <c r="D50" s="337"/>
      <c r="E50" s="338"/>
    </row>
    <row r="51" spans="3:5" s="336" customFormat="1" ht="13.5" customHeight="1">
      <c r="C51" s="337"/>
      <c r="D51" s="337"/>
      <c r="E51" s="338"/>
    </row>
    <row r="52" spans="3:5" s="336" customFormat="1" ht="13.5" customHeight="1">
      <c r="C52" s="337"/>
      <c r="D52" s="337"/>
      <c r="E52" s="338"/>
    </row>
    <row r="53" spans="3:5" s="336" customFormat="1" ht="13.5" customHeight="1">
      <c r="C53" s="337"/>
      <c r="D53" s="337"/>
      <c r="E53" s="338"/>
    </row>
    <row r="54" spans="3:5" s="336" customFormat="1" ht="13.5" customHeight="1">
      <c r="C54" s="337"/>
      <c r="D54" s="337"/>
      <c r="E54" s="338"/>
    </row>
    <row r="55" spans="3:5" s="336" customFormat="1" ht="13.5" customHeight="1">
      <c r="C55" s="337"/>
      <c r="D55" s="337"/>
      <c r="E55" s="338"/>
    </row>
    <row r="56" spans="3:5" s="336" customFormat="1" ht="13.5" customHeight="1">
      <c r="C56" s="337"/>
      <c r="D56" s="337"/>
      <c r="E56" s="338"/>
    </row>
    <row r="57" spans="3:5" s="336" customFormat="1" ht="13.5" customHeight="1">
      <c r="C57" s="337"/>
      <c r="D57" s="337"/>
      <c r="E57" s="338"/>
    </row>
    <row r="58" spans="3:5" s="336" customFormat="1" ht="13.5" customHeight="1">
      <c r="C58" s="337"/>
      <c r="D58" s="337"/>
      <c r="E58" s="338"/>
    </row>
    <row r="59" spans="3:5" s="336" customFormat="1" ht="13.5" customHeight="1">
      <c r="C59" s="337"/>
      <c r="D59" s="337"/>
      <c r="E59" s="338"/>
    </row>
    <row r="60" spans="3:5" s="336" customFormat="1" ht="13.5" customHeight="1">
      <c r="C60" s="337"/>
      <c r="D60" s="337"/>
      <c r="E60" s="338"/>
    </row>
    <row r="61" spans="3:5" s="336" customFormat="1" ht="13.5" customHeight="1">
      <c r="C61" s="337"/>
      <c r="D61" s="337"/>
      <c r="E61" s="338"/>
    </row>
    <row r="62" spans="3:5" s="336" customFormat="1" ht="13.5" customHeight="1">
      <c r="C62" s="337"/>
      <c r="D62" s="337"/>
      <c r="E62" s="338"/>
    </row>
    <row r="63" spans="3:5" s="336" customFormat="1" ht="13.5" customHeight="1">
      <c r="C63" s="337"/>
      <c r="D63" s="337"/>
      <c r="E63" s="338"/>
    </row>
    <row r="64" spans="3:5" s="336" customFormat="1" ht="13.5" customHeight="1">
      <c r="C64" s="337"/>
      <c r="D64" s="337"/>
      <c r="E64" s="338"/>
    </row>
    <row r="65" spans="3:5" s="336" customFormat="1" ht="13.5" customHeight="1">
      <c r="C65" s="337"/>
      <c r="D65" s="337"/>
      <c r="E65" s="338"/>
    </row>
    <row r="66" spans="3:5" s="336" customFormat="1" ht="13.5" customHeight="1">
      <c r="C66" s="337"/>
      <c r="D66" s="337"/>
      <c r="E66" s="338"/>
    </row>
    <row r="67" spans="3:5" s="336" customFormat="1" ht="13.5" customHeight="1">
      <c r="C67" s="337"/>
      <c r="D67" s="337"/>
      <c r="E67" s="338"/>
    </row>
    <row r="68" spans="3:5" s="336" customFormat="1" ht="13.5" customHeight="1">
      <c r="C68" s="337"/>
      <c r="D68" s="337"/>
      <c r="E68" s="338"/>
    </row>
    <row r="69" spans="3:5" s="336" customFormat="1" ht="13.5" customHeight="1">
      <c r="C69" s="337"/>
      <c r="D69" s="337"/>
      <c r="E69" s="338"/>
    </row>
    <row r="70" spans="3:5" s="336" customFormat="1" ht="13.5" customHeight="1">
      <c r="C70" s="337"/>
      <c r="D70" s="337"/>
      <c r="E70" s="338"/>
    </row>
    <row r="71" spans="3:5" s="336" customFormat="1" ht="13.5" customHeight="1">
      <c r="C71" s="337"/>
      <c r="D71" s="337"/>
      <c r="E71" s="338"/>
    </row>
    <row r="72" spans="3:5" s="336" customFormat="1" ht="13.5" customHeight="1">
      <c r="C72" s="337"/>
      <c r="D72" s="337"/>
      <c r="E72" s="338"/>
    </row>
    <row r="73" spans="3:5" s="336" customFormat="1" ht="13.5" customHeight="1">
      <c r="C73" s="337"/>
      <c r="D73" s="337"/>
      <c r="E73" s="338"/>
    </row>
    <row r="74" spans="3:5" s="336" customFormat="1" ht="13.5" customHeight="1">
      <c r="C74" s="337"/>
      <c r="D74" s="337"/>
      <c r="E74" s="338"/>
    </row>
    <row r="75" spans="3:5" s="336" customFormat="1" ht="13.5" customHeight="1">
      <c r="C75" s="337"/>
      <c r="D75" s="337"/>
      <c r="E75" s="338"/>
    </row>
    <row r="76" spans="3:5" s="336" customFormat="1" ht="13.5" customHeight="1">
      <c r="C76" s="337"/>
      <c r="D76" s="337"/>
      <c r="E76" s="338"/>
    </row>
    <row r="77" spans="3:5" s="336" customFormat="1" ht="13.5" customHeight="1">
      <c r="C77" s="337"/>
      <c r="D77" s="337"/>
      <c r="E77" s="338"/>
    </row>
    <row r="78" spans="3:5" s="336" customFormat="1" ht="13.5" customHeight="1">
      <c r="C78" s="337"/>
      <c r="D78" s="337"/>
      <c r="E78" s="338"/>
    </row>
    <row r="79" spans="3:5" s="336" customFormat="1" ht="13.5" customHeight="1">
      <c r="C79" s="337"/>
      <c r="D79" s="337"/>
      <c r="E79" s="338"/>
    </row>
    <row r="80" spans="3:5" s="336" customFormat="1" ht="13.5" customHeight="1">
      <c r="C80" s="337"/>
      <c r="D80" s="337"/>
      <c r="E80" s="338"/>
    </row>
    <row r="81" spans="3:5" s="336" customFormat="1" ht="13.5" customHeight="1">
      <c r="C81" s="337"/>
      <c r="D81" s="337"/>
      <c r="E81" s="338"/>
    </row>
    <row r="82" spans="3:5" s="336" customFormat="1" ht="13.5" customHeight="1">
      <c r="C82" s="337"/>
      <c r="D82" s="337"/>
      <c r="E82" s="338"/>
    </row>
    <row r="83" spans="3:5" s="336" customFormat="1" ht="13.5" customHeight="1">
      <c r="C83" s="337"/>
      <c r="D83" s="337"/>
      <c r="E83" s="338"/>
    </row>
    <row r="84" spans="3:5" s="336" customFormat="1" ht="13.5" customHeight="1">
      <c r="C84" s="337"/>
      <c r="D84" s="337"/>
      <c r="E84" s="338"/>
    </row>
    <row r="85" spans="3:5" s="336" customFormat="1" ht="13.5" customHeight="1">
      <c r="C85" s="337"/>
      <c r="D85" s="337"/>
      <c r="E85" s="338"/>
    </row>
    <row r="86" spans="3:5" s="336" customFormat="1" ht="13.5" customHeight="1">
      <c r="C86" s="337"/>
      <c r="D86" s="337"/>
      <c r="E86" s="338"/>
    </row>
    <row r="87" spans="3:5" s="336" customFormat="1" ht="13.5" customHeight="1">
      <c r="C87" s="337"/>
      <c r="D87" s="337"/>
      <c r="E87" s="338"/>
    </row>
    <row r="88" spans="3:5" s="336" customFormat="1" ht="13.5" customHeight="1">
      <c r="C88" s="337"/>
      <c r="D88" s="337"/>
      <c r="E88" s="338"/>
    </row>
    <row r="89" spans="3:5" s="336" customFormat="1" ht="13.5" customHeight="1">
      <c r="C89" s="337"/>
      <c r="D89" s="337"/>
      <c r="E89" s="338"/>
    </row>
    <row r="90" spans="3:5" s="336" customFormat="1" ht="13.5" customHeight="1">
      <c r="C90" s="337"/>
      <c r="D90" s="337"/>
      <c r="E90" s="338"/>
    </row>
    <row r="91" spans="3:5" s="336" customFormat="1" ht="13.5" customHeight="1">
      <c r="C91" s="337"/>
      <c r="D91" s="337"/>
      <c r="E91" s="338"/>
    </row>
    <row r="92" spans="3:5" s="336" customFormat="1" ht="13.5" customHeight="1">
      <c r="C92" s="337"/>
      <c r="D92" s="337"/>
      <c r="E92" s="338"/>
    </row>
    <row r="93" spans="3:5" s="336" customFormat="1" ht="13.5" customHeight="1">
      <c r="C93" s="337"/>
      <c r="D93" s="337"/>
      <c r="E93" s="338"/>
    </row>
    <row r="94" spans="3:5" s="336" customFormat="1" ht="13.5" customHeight="1">
      <c r="C94" s="337"/>
      <c r="D94" s="337"/>
      <c r="E94" s="338"/>
    </row>
    <row r="95" spans="3:5" s="336" customFormat="1" ht="13.5" customHeight="1">
      <c r="C95" s="337"/>
      <c r="D95" s="337"/>
      <c r="E95" s="338"/>
    </row>
    <row r="96" spans="3:5" s="336" customFormat="1" ht="13.5" customHeight="1">
      <c r="C96" s="337"/>
      <c r="D96" s="337"/>
      <c r="E96" s="338"/>
    </row>
    <row r="97" spans="3:5" s="336" customFormat="1" ht="13.5" customHeight="1">
      <c r="C97" s="337"/>
      <c r="D97" s="337"/>
      <c r="E97" s="338"/>
    </row>
    <row r="98" spans="3:5" s="336" customFormat="1" ht="13.5" customHeight="1">
      <c r="C98" s="337"/>
      <c r="D98" s="337"/>
      <c r="E98" s="338"/>
    </row>
    <row r="99" spans="3:5" s="336" customFormat="1" ht="13.5" customHeight="1">
      <c r="C99" s="337"/>
      <c r="D99" s="337"/>
      <c r="E99" s="338"/>
    </row>
    <row r="100" spans="3:5" s="336" customFormat="1" ht="13.5" customHeight="1">
      <c r="C100" s="337"/>
      <c r="D100" s="337"/>
      <c r="E100" s="338"/>
    </row>
    <row r="101" spans="3:5" s="336" customFormat="1" ht="13.5" customHeight="1">
      <c r="C101" s="337"/>
      <c r="D101" s="337"/>
      <c r="E101" s="338"/>
    </row>
    <row r="102" spans="3:5" s="336" customFormat="1" ht="13.5" customHeight="1">
      <c r="C102" s="337"/>
      <c r="D102" s="337"/>
      <c r="E102" s="338"/>
    </row>
    <row r="103" spans="3:5" s="336" customFormat="1" ht="13.5" customHeight="1">
      <c r="C103" s="337"/>
      <c r="D103" s="337"/>
      <c r="E103" s="338"/>
    </row>
    <row r="104" spans="3:5" s="336" customFormat="1" ht="13.5" customHeight="1">
      <c r="C104" s="337"/>
      <c r="D104" s="337"/>
      <c r="E104" s="338"/>
    </row>
    <row r="105" spans="3:5" s="336" customFormat="1" ht="13.5" customHeight="1">
      <c r="C105" s="337"/>
      <c r="D105" s="337"/>
      <c r="E105" s="338"/>
    </row>
    <row r="106" spans="3:5" s="336" customFormat="1" ht="13.5" customHeight="1">
      <c r="C106" s="337"/>
      <c r="D106" s="337"/>
      <c r="E106" s="338"/>
    </row>
    <row r="107" spans="3:5" s="336" customFormat="1" ht="13.5" customHeight="1">
      <c r="C107" s="337"/>
      <c r="D107" s="337"/>
      <c r="E107" s="338"/>
    </row>
    <row r="108" spans="3:5" s="336" customFormat="1" ht="13.5" customHeight="1">
      <c r="C108" s="337"/>
      <c r="D108" s="337"/>
      <c r="E108" s="338"/>
    </row>
    <row r="109" spans="3:5" s="336" customFormat="1" ht="13.5" customHeight="1">
      <c r="C109" s="337"/>
      <c r="D109" s="337"/>
      <c r="E109" s="338"/>
    </row>
    <row r="110" spans="3:5" s="336" customFormat="1" ht="13.5" customHeight="1">
      <c r="C110" s="337"/>
      <c r="D110" s="337"/>
      <c r="E110" s="338"/>
    </row>
    <row r="111" spans="3:5" s="336" customFormat="1" ht="13.5" customHeight="1">
      <c r="C111" s="337"/>
      <c r="D111" s="337"/>
      <c r="E111" s="338"/>
    </row>
    <row r="112" spans="3:5" s="336" customFormat="1" ht="13.5" customHeight="1">
      <c r="C112" s="337"/>
      <c r="D112" s="337"/>
      <c r="E112" s="338"/>
    </row>
    <row r="113" spans="3:5" s="336" customFormat="1" ht="13.5" customHeight="1">
      <c r="C113" s="337"/>
      <c r="D113" s="337"/>
      <c r="E113" s="338"/>
    </row>
    <row r="114" spans="3:5" s="336" customFormat="1" ht="13.5" customHeight="1">
      <c r="C114" s="337"/>
      <c r="D114" s="337"/>
      <c r="E114" s="338"/>
    </row>
    <row r="115" spans="3:5" s="336" customFormat="1" ht="13.5" customHeight="1">
      <c r="C115" s="337"/>
      <c r="D115" s="337"/>
      <c r="E115" s="338"/>
    </row>
    <row r="116" spans="3:5" s="336" customFormat="1" ht="13.5" customHeight="1">
      <c r="C116" s="337"/>
      <c r="D116" s="337"/>
      <c r="E116" s="338"/>
    </row>
    <row r="117" spans="3:5" s="336" customFormat="1" ht="13.5" customHeight="1">
      <c r="C117" s="337"/>
      <c r="D117" s="337"/>
      <c r="E117" s="338"/>
    </row>
    <row r="118" spans="3:5" s="336" customFormat="1" ht="13.5" customHeight="1">
      <c r="C118" s="337"/>
      <c r="D118" s="337"/>
      <c r="E118" s="338"/>
    </row>
    <row r="119" spans="3:5" s="336" customFormat="1" ht="13.5" customHeight="1">
      <c r="C119" s="337"/>
      <c r="D119" s="337"/>
      <c r="E119" s="338"/>
    </row>
    <row r="120" spans="3:5" s="336" customFormat="1" ht="13.5" customHeight="1">
      <c r="C120" s="337"/>
      <c r="D120" s="337"/>
      <c r="E120" s="338"/>
    </row>
    <row r="121" spans="3:5" s="336" customFormat="1" ht="13.5" customHeight="1">
      <c r="C121" s="337"/>
      <c r="D121" s="337"/>
      <c r="E121" s="338"/>
    </row>
    <row r="122" spans="3:5" s="336" customFormat="1" ht="13.5" customHeight="1">
      <c r="C122" s="337"/>
      <c r="D122" s="337"/>
      <c r="E122" s="338"/>
    </row>
    <row r="123" spans="3:5" s="336" customFormat="1" ht="13.5" customHeight="1">
      <c r="C123" s="337"/>
      <c r="D123" s="337"/>
      <c r="E123" s="338"/>
    </row>
    <row r="124" spans="3:5" s="336" customFormat="1" ht="13.5" customHeight="1">
      <c r="C124" s="337"/>
      <c r="D124" s="337"/>
      <c r="E124" s="338"/>
    </row>
    <row r="125" spans="3:5" s="336" customFormat="1" ht="13.5" customHeight="1">
      <c r="C125" s="337"/>
      <c r="D125" s="337"/>
      <c r="E125" s="338"/>
    </row>
    <row r="126" spans="3:5" s="336" customFormat="1" ht="13.5" customHeight="1">
      <c r="C126" s="337"/>
      <c r="D126" s="337"/>
      <c r="E126" s="338"/>
    </row>
    <row r="127" spans="3:5" s="336" customFormat="1" ht="13.5" customHeight="1">
      <c r="C127" s="337"/>
      <c r="D127" s="337"/>
      <c r="E127" s="338"/>
    </row>
    <row r="128" spans="3:5" s="336" customFormat="1" ht="13.5" customHeight="1">
      <c r="C128" s="337"/>
      <c r="D128" s="337"/>
      <c r="E128" s="338"/>
    </row>
    <row r="129" spans="3:5" s="336" customFormat="1" ht="13.5" customHeight="1">
      <c r="C129" s="337"/>
      <c r="D129" s="337"/>
      <c r="E129" s="338"/>
    </row>
    <row r="130" spans="3:5" s="336" customFormat="1" ht="13.5" customHeight="1">
      <c r="C130" s="337"/>
      <c r="D130" s="337"/>
      <c r="E130" s="338"/>
    </row>
    <row r="131" spans="3:5" s="336" customFormat="1" ht="13.5" customHeight="1">
      <c r="C131" s="337"/>
      <c r="D131" s="337"/>
      <c r="E131" s="338"/>
    </row>
    <row r="132" spans="3:5" s="336" customFormat="1" ht="13.5" customHeight="1">
      <c r="C132" s="337"/>
      <c r="D132" s="337"/>
      <c r="E132" s="338"/>
    </row>
    <row r="133" spans="3:5" s="336" customFormat="1" ht="13.5" customHeight="1">
      <c r="C133" s="337"/>
      <c r="D133" s="337"/>
      <c r="E133" s="338"/>
    </row>
    <row r="134" spans="3:5" s="336" customFormat="1" ht="13.5" customHeight="1">
      <c r="C134" s="337"/>
      <c r="D134" s="337"/>
      <c r="E134" s="338"/>
    </row>
    <row r="135" spans="3:5" s="336" customFormat="1" ht="13.5" customHeight="1">
      <c r="C135" s="337"/>
      <c r="D135" s="337"/>
      <c r="E135" s="338"/>
    </row>
    <row r="136" spans="3:5" s="336" customFormat="1" ht="13.5" customHeight="1">
      <c r="C136" s="337"/>
      <c r="D136" s="337"/>
      <c r="E136" s="338"/>
    </row>
    <row r="137" spans="3:5" s="336" customFormat="1" ht="13.5" customHeight="1">
      <c r="C137" s="337"/>
      <c r="D137" s="337"/>
      <c r="E137" s="338"/>
    </row>
    <row r="138" spans="3:5" s="336" customFormat="1" ht="13.5" customHeight="1">
      <c r="C138" s="337"/>
      <c r="D138" s="337"/>
      <c r="E138" s="338"/>
    </row>
    <row r="139" spans="3:5" s="336" customFormat="1" ht="13.5" customHeight="1">
      <c r="C139" s="337"/>
      <c r="D139" s="337"/>
      <c r="E139" s="338"/>
    </row>
    <row r="140" spans="3:5" s="336" customFormat="1" ht="13.5" customHeight="1">
      <c r="C140" s="337"/>
      <c r="D140" s="337"/>
      <c r="E140" s="338"/>
    </row>
    <row r="141" spans="3:5" s="336" customFormat="1" ht="13.5" customHeight="1">
      <c r="C141" s="337"/>
      <c r="D141" s="337"/>
      <c r="E141" s="338"/>
    </row>
    <row r="142" spans="3:5" s="336" customFormat="1" ht="13.5" customHeight="1">
      <c r="C142" s="337"/>
      <c r="D142" s="337"/>
      <c r="E142" s="338"/>
    </row>
    <row r="143" spans="3:5" s="336" customFormat="1" ht="13.5" customHeight="1">
      <c r="C143" s="337"/>
      <c r="D143" s="337"/>
      <c r="E143" s="338"/>
    </row>
    <row r="144" spans="3:5" s="336" customFormat="1" ht="13.5" customHeight="1">
      <c r="C144" s="337"/>
      <c r="D144" s="337"/>
      <c r="E144" s="338"/>
    </row>
    <row r="145" spans="3:5" s="336" customFormat="1" ht="13.5" customHeight="1">
      <c r="C145" s="337"/>
      <c r="D145" s="337"/>
      <c r="E145" s="338"/>
    </row>
    <row r="146" spans="3:5" s="336" customFormat="1" ht="13.5" customHeight="1">
      <c r="C146" s="337"/>
      <c r="D146" s="337"/>
      <c r="E146" s="338"/>
    </row>
    <row r="147" spans="3:5" s="336" customFormat="1" ht="13.5" customHeight="1">
      <c r="C147" s="337"/>
      <c r="D147" s="337"/>
      <c r="E147" s="338"/>
    </row>
    <row r="148" spans="3:5" s="336" customFormat="1" ht="13.5" customHeight="1">
      <c r="C148" s="337"/>
      <c r="D148" s="337"/>
      <c r="E148" s="338"/>
    </row>
    <row r="149" spans="3:5" s="336" customFormat="1" ht="13.5" customHeight="1">
      <c r="C149" s="337"/>
      <c r="D149" s="337"/>
      <c r="E149" s="338"/>
    </row>
    <row r="150" spans="3:5" s="336" customFormat="1" ht="13.5" customHeight="1">
      <c r="C150" s="337"/>
      <c r="D150" s="337"/>
      <c r="E150" s="338"/>
    </row>
    <row r="151" spans="3:5" s="336" customFormat="1" ht="13.5" customHeight="1">
      <c r="C151" s="337"/>
      <c r="D151" s="337"/>
      <c r="E151" s="338"/>
    </row>
    <row r="152" spans="3:5" s="336" customFormat="1" ht="13.5" customHeight="1">
      <c r="C152" s="337"/>
      <c r="D152" s="337"/>
      <c r="E152" s="338"/>
    </row>
    <row r="153" spans="3:5" s="336" customFormat="1" ht="13.5" customHeight="1">
      <c r="C153" s="337"/>
      <c r="D153" s="337"/>
      <c r="E153" s="338"/>
    </row>
    <row r="154" spans="3:5" s="336" customFormat="1" ht="13.5" customHeight="1">
      <c r="C154" s="337"/>
      <c r="D154" s="337"/>
      <c r="E154" s="338"/>
    </row>
    <row r="155" spans="3:5" s="336" customFormat="1" ht="13.5" customHeight="1">
      <c r="C155" s="337"/>
      <c r="D155" s="337"/>
      <c r="E155" s="338"/>
    </row>
    <row r="156" spans="3:5" s="336" customFormat="1" ht="13.5" customHeight="1">
      <c r="C156" s="337"/>
      <c r="D156" s="337"/>
      <c r="E156" s="338"/>
    </row>
    <row r="157" spans="3:5" s="336" customFormat="1" ht="13.5" customHeight="1">
      <c r="C157" s="337"/>
      <c r="D157" s="337"/>
      <c r="E157" s="338"/>
    </row>
    <row r="158" spans="3:5" s="336" customFormat="1" ht="13.5" customHeight="1">
      <c r="C158" s="337"/>
      <c r="D158" s="337"/>
      <c r="E158" s="338"/>
    </row>
    <row r="159" spans="3:5" s="336" customFormat="1" ht="13.5" customHeight="1">
      <c r="C159" s="337"/>
      <c r="D159" s="337"/>
      <c r="E159" s="338"/>
    </row>
    <row r="160" spans="3:5" s="336" customFormat="1" ht="13.5" customHeight="1">
      <c r="C160" s="337"/>
      <c r="D160" s="337"/>
      <c r="E160" s="338"/>
    </row>
    <row r="161" spans="3:5" s="336" customFormat="1" ht="13.5" customHeight="1">
      <c r="C161" s="337"/>
      <c r="D161" s="337"/>
      <c r="E161" s="338"/>
    </row>
    <row r="162" spans="3:5" s="336" customFormat="1" ht="13.5" customHeight="1">
      <c r="C162" s="337"/>
      <c r="D162" s="337"/>
      <c r="E162" s="338"/>
    </row>
    <row r="163" spans="3:5" s="336" customFormat="1" ht="13.5" customHeight="1">
      <c r="C163" s="337"/>
      <c r="D163" s="337"/>
      <c r="E163" s="338"/>
    </row>
    <row r="164" spans="3:5" s="336" customFormat="1" ht="13.5" customHeight="1">
      <c r="C164" s="337"/>
      <c r="D164" s="337"/>
      <c r="E164" s="338"/>
    </row>
    <row r="165" spans="3:5" s="336" customFormat="1" ht="13.5" customHeight="1">
      <c r="C165" s="337"/>
      <c r="D165" s="337"/>
      <c r="E165" s="338"/>
    </row>
    <row r="166" spans="3:5" s="336" customFormat="1" ht="13.5" customHeight="1">
      <c r="C166" s="337"/>
      <c r="D166" s="337"/>
      <c r="E166" s="338"/>
    </row>
    <row r="167" spans="3:5" s="336" customFormat="1" ht="13.5" customHeight="1">
      <c r="C167" s="337"/>
      <c r="D167" s="337"/>
      <c r="E167" s="338"/>
    </row>
    <row r="168" spans="3:5" s="336" customFormat="1" ht="13.5" customHeight="1">
      <c r="C168" s="337"/>
      <c r="D168" s="337"/>
      <c r="E168" s="338"/>
    </row>
    <row r="169" spans="3:5" s="336" customFormat="1" ht="13.5" customHeight="1">
      <c r="C169" s="337"/>
      <c r="D169" s="337"/>
      <c r="E169" s="338"/>
    </row>
    <row r="170" spans="3:5" s="336" customFormat="1" ht="13.5" customHeight="1">
      <c r="C170" s="337"/>
      <c r="D170" s="337"/>
      <c r="E170" s="338"/>
    </row>
    <row r="171" spans="3:5" s="336" customFormat="1" ht="13.5" customHeight="1">
      <c r="C171" s="337"/>
      <c r="D171" s="337"/>
      <c r="E171" s="338"/>
    </row>
    <row r="172" spans="3:5" s="336" customFormat="1" ht="13.5" customHeight="1">
      <c r="C172" s="337"/>
      <c r="D172" s="337"/>
      <c r="E172" s="338"/>
    </row>
    <row r="173" spans="3:5" s="336" customFormat="1" ht="13.5" customHeight="1">
      <c r="C173" s="337"/>
      <c r="D173" s="337"/>
      <c r="E173" s="338"/>
    </row>
    <row r="174" spans="3:5" s="336" customFormat="1" ht="13.5" customHeight="1">
      <c r="C174" s="337"/>
      <c r="D174" s="337"/>
      <c r="E174" s="338"/>
    </row>
    <row r="175" spans="3:5" s="336" customFormat="1" ht="13.5" customHeight="1">
      <c r="C175" s="337"/>
      <c r="D175" s="337"/>
      <c r="E175" s="338"/>
    </row>
    <row r="176" spans="3:5" s="336" customFormat="1" ht="13.5" customHeight="1">
      <c r="C176" s="337"/>
      <c r="D176" s="337"/>
      <c r="E176" s="338"/>
    </row>
    <row r="177" spans="3:5" s="336" customFormat="1" ht="13.5" customHeight="1">
      <c r="C177" s="337"/>
      <c r="D177" s="337"/>
      <c r="E177" s="338"/>
    </row>
    <row r="178" spans="3:5" s="336" customFormat="1" ht="13.5" customHeight="1">
      <c r="C178" s="337"/>
      <c r="D178" s="337"/>
      <c r="E178" s="338"/>
    </row>
    <row r="179" spans="3:5" s="336" customFormat="1" ht="13.5" customHeight="1">
      <c r="C179" s="337"/>
      <c r="D179" s="337"/>
      <c r="E179" s="338"/>
    </row>
    <row r="180" spans="3:5" s="336" customFormat="1" ht="13.5" customHeight="1">
      <c r="C180" s="337"/>
      <c r="D180" s="337"/>
      <c r="E180" s="338"/>
    </row>
    <row r="181" spans="3:5" s="336" customFormat="1" ht="13.5" customHeight="1">
      <c r="C181" s="337"/>
      <c r="D181" s="337"/>
      <c r="E181" s="338"/>
    </row>
    <row r="182" spans="3:5" s="336" customFormat="1" ht="13.5" customHeight="1">
      <c r="C182" s="337"/>
      <c r="D182" s="337"/>
      <c r="E182" s="338"/>
    </row>
    <row r="183" spans="3:5" s="336" customFormat="1" ht="13.5" customHeight="1">
      <c r="C183" s="337"/>
      <c r="D183" s="337"/>
      <c r="E183" s="338"/>
    </row>
    <row r="184" spans="3:5" s="336" customFormat="1" ht="13.5" customHeight="1">
      <c r="C184" s="337"/>
      <c r="D184" s="337"/>
      <c r="E184" s="338"/>
    </row>
    <row r="185" spans="3:5" s="336" customFormat="1" ht="13.5" customHeight="1">
      <c r="C185" s="337"/>
      <c r="D185" s="337"/>
      <c r="E185" s="338"/>
    </row>
    <row r="186" spans="3:5" s="336" customFormat="1" ht="13.5" customHeight="1">
      <c r="C186" s="337"/>
      <c r="D186" s="337"/>
      <c r="E186" s="338"/>
    </row>
    <row r="187" spans="3:5" s="336" customFormat="1" ht="13.5" customHeight="1">
      <c r="C187" s="337"/>
      <c r="D187" s="337"/>
      <c r="E187" s="338"/>
    </row>
    <row r="188" spans="3:5" s="336" customFormat="1" ht="13.5" customHeight="1">
      <c r="C188" s="337"/>
      <c r="D188" s="337"/>
      <c r="E188" s="338"/>
    </row>
    <row r="189" spans="3:5" s="336" customFormat="1" ht="13.5" customHeight="1">
      <c r="C189" s="337"/>
      <c r="D189" s="337"/>
      <c r="E189" s="338"/>
    </row>
    <row r="190" spans="3:5" s="336" customFormat="1" ht="13.5" customHeight="1">
      <c r="C190" s="337"/>
      <c r="D190" s="337"/>
      <c r="E190" s="338"/>
    </row>
    <row r="191" spans="3:5" s="336" customFormat="1" ht="13.5" customHeight="1">
      <c r="C191" s="337"/>
      <c r="D191" s="337"/>
      <c r="E191" s="338"/>
    </row>
    <row r="192" spans="3:5" s="336" customFormat="1" ht="13.5" customHeight="1">
      <c r="C192" s="337"/>
      <c r="D192" s="337"/>
      <c r="E192" s="338"/>
    </row>
    <row r="193" spans="3:5" s="336" customFormat="1" ht="13.5" customHeight="1">
      <c r="C193" s="337"/>
      <c r="D193" s="337"/>
      <c r="E193" s="338"/>
    </row>
    <row r="194" spans="3:5" s="336" customFormat="1" ht="13.5" customHeight="1">
      <c r="C194" s="337"/>
      <c r="D194" s="337"/>
      <c r="E194" s="338"/>
    </row>
    <row r="195" spans="3:5" s="336" customFormat="1" ht="13.5" customHeight="1">
      <c r="C195" s="337"/>
      <c r="D195" s="337"/>
      <c r="E195" s="338"/>
    </row>
    <row r="196" spans="3:5" s="336" customFormat="1" ht="13.5" customHeight="1">
      <c r="C196" s="337"/>
      <c r="D196" s="337"/>
      <c r="E196" s="338"/>
    </row>
    <row r="197" spans="3:5" s="336" customFormat="1" ht="13.5" customHeight="1">
      <c r="C197" s="337"/>
      <c r="D197" s="337"/>
      <c r="E197" s="338"/>
    </row>
    <row r="198" spans="3:5" s="336" customFormat="1" ht="13.5" customHeight="1">
      <c r="C198" s="337"/>
      <c r="D198" s="337"/>
      <c r="E198" s="338"/>
    </row>
    <row r="199" spans="3:5" s="336" customFormat="1" ht="13.5" customHeight="1">
      <c r="C199" s="337"/>
      <c r="D199" s="337"/>
      <c r="E199" s="338"/>
    </row>
    <row r="200" spans="3:5" s="336" customFormat="1" ht="13.5" customHeight="1">
      <c r="C200" s="337"/>
      <c r="D200" s="337"/>
      <c r="E200" s="338"/>
    </row>
    <row r="201" spans="3:5" s="336" customFormat="1" ht="13.5" customHeight="1">
      <c r="C201" s="337"/>
      <c r="D201" s="337"/>
      <c r="E201" s="338"/>
    </row>
    <row r="202" spans="3:5" s="336" customFormat="1" ht="13.5" customHeight="1">
      <c r="C202" s="337"/>
      <c r="D202" s="337"/>
      <c r="E202" s="338"/>
    </row>
    <row r="203" spans="3:5" s="336" customFormat="1" ht="13.5" customHeight="1">
      <c r="C203" s="337"/>
      <c r="D203" s="337"/>
      <c r="E203" s="338"/>
    </row>
    <row r="204" spans="3:5" s="336" customFormat="1" ht="13.5" customHeight="1">
      <c r="C204" s="337"/>
      <c r="D204" s="337"/>
      <c r="E204" s="338"/>
    </row>
    <row r="205" spans="3:5" s="336" customFormat="1" ht="13.5" customHeight="1">
      <c r="C205" s="337"/>
      <c r="D205" s="337"/>
      <c r="E205" s="338"/>
    </row>
    <row r="206" spans="3:5" s="336" customFormat="1" ht="13.5" customHeight="1">
      <c r="C206" s="337"/>
      <c r="D206" s="337"/>
      <c r="E206" s="338"/>
    </row>
    <row r="207" spans="3:5" s="336" customFormat="1" ht="13.5" customHeight="1">
      <c r="C207" s="337"/>
      <c r="D207" s="337"/>
      <c r="E207" s="338"/>
    </row>
    <row r="208" spans="3:5" s="336" customFormat="1" ht="13.5" customHeight="1">
      <c r="C208" s="337"/>
      <c r="D208" s="337"/>
      <c r="E208" s="338"/>
    </row>
    <row r="209" spans="3:5" s="336" customFormat="1" ht="13.5" customHeight="1">
      <c r="C209" s="337"/>
      <c r="D209" s="337"/>
      <c r="E209" s="338"/>
    </row>
    <row r="210" spans="3:5" s="336" customFormat="1" ht="13.5" customHeight="1">
      <c r="C210" s="337"/>
      <c r="D210" s="337"/>
      <c r="E210" s="338"/>
    </row>
    <row r="211" spans="3:5" s="336" customFormat="1" ht="13.5" customHeight="1">
      <c r="C211" s="337"/>
      <c r="D211" s="337"/>
      <c r="E211" s="338"/>
    </row>
    <row r="212" spans="3:5" s="336" customFormat="1" ht="13.5" customHeight="1">
      <c r="C212" s="337"/>
      <c r="D212" s="337"/>
      <c r="E212" s="338"/>
    </row>
    <row r="213" spans="3:5" s="336" customFormat="1" ht="13.5" customHeight="1">
      <c r="C213" s="337"/>
      <c r="D213" s="337"/>
      <c r="E213" s="338"/>
    </row>
    <row r="214" spans="3:5" s="336" customFormat="1" ht="13.5" customHeight="1">
      <c r="C214" s="337"/>
      <c r="D214" s="337"/>
      <c r="E214" s="338"/>
    </row>
    <row r="215" spans="3:5" s="336" customFormat="1" ht="13.5" customHeight="1">
      <c r="C215" s="337"/>
      <c r="D215" s="337"/>
      <c r="E215" s="338"/>
    </row>
    <row r="216" spans="3:5" s="336" customFormat="1" ht="13.5" customHeight="1">
      <c r="C216" s="337"/>
      <c r="D216" s="337"/>
      <c r="E216" s="338"/>
    </row>
    <row r="217" spans="3:5" s="336" customFormat="1" ht="13.5" customHeight="1">
      <c r="C217" s="337"/>
      <c r="D217" s="337"/>
      <c r="E217" s="338"/>
    </row>
    <row r="218" spans="3:5" s="336" customFormat="1" ht="13.5" customHeight="1">
      <c r="C218" s="337"/>
      <c r="D218" s="337"/>
      <c r="E218" s="338"/>
    </row>
    <row r="219" spans="3:5" s="336" customFormat="1" ht="13.5" customHeight="1">
      <c r="C219" s="337"/>
      <c r="D219" s="337"/>
      <c r="E219" s="338"/>
    </row>
    <row r="220" spans="3:5" s="336" customFormat="1" ht="13.5" customHeight="1">
      <c r="C220" s="337"/>
      <c r="D220" s="337"/>
      <c r="E220" s="338"/>
    </row>
    <row r="221" spans="3:5" s="336" customFormat="1" ht="13.5" customHeight="1">
      <c r="C221" s="337"/>
      <c r="D221" s="337"/>
      <c r="E221" s="338"/>
    </row>
    <row r="222" spans="3:5" s="336" customFormat="1" ht="13.5" customHeight="1">
      <c r="C222" s="337"/>
      <c r="D222" s="337"/>
      <c r="E222" s="338"/>
    </row>
    <row r="223" spans="3:5" s="336" customFormat="1" ht="13.5" customHeight="1">
      <c r="C223" s="337"/>
      <c r="D223" s="337"/>
      <c r="E223" s="338"/>
    </row>
    <row r="224" spans="3:5" s="336" customFormat="1" ht="13.5" customHeight="1">
      <c r="C224" s="337"/>
      <c r="D224" s="337"/>
      <c r="E224" s="338"/>
    </row>
    <row r="225" spans="3:5" s="336" customFormat="1" ht="13.5" customHeight="1">
      <c r="C225" s="337"/>
      <c r="D225" s="337"/>
      <c r="E225" s="338"/>
    </row>
    <row r="226" spans="3:5" s="336" customFormat="1" ht="13.5" customHeight="1">
      <c r="C226" s="337"/>
      <c r="D226" s="337"/>
      <c r="E226" s="338"/>
    </row>
    <row r="227" spans="3:5" s="336" customFormat="1" ht="13.5" customHeight="1">
      <c r="C227" s="337"/>
      <c r="D227" s="337"/>
      <c r="E227" s="338"/>
    </row>
    <row r="228" spans="3:5" s="336" customFormat="1" ht="13.5" customHeight="1">
      <c r="C228" s="337"/>
      <c r="D228" s="337"/>
      <c r="E228" s="338"/>
    </row>
    <row r="229" spans="3:5" s="336" customFormat="1" ht="13.5" customHeight="1">
      <c r="C229" s="337"/>
      <c r="D229" s="337"/>
      <c r="E229" s="338"/>
    </row>
    <row r="230" spans="3:5" s="336" customFormat="1" ht="13.5" customHeight="1">
      <c r="C230" s="337"/>
      <c r="D230" s="337"/>
      <c r="E230" s="338"/>
    </row>
    <row r="231" spans="3:5" s="336" customFormat="1" ht="13.5" customHeight="1">
      <c r="C231" s="337"/>
      <c r="D231" s="337"/>
      <c r="E231" s="338"/>
    </row>
    <row r="232" spans="3:5" s="336" customFormat="1" ht="13.5" customHeight="1">
      <c r="C232" s="337"/>
      <c r="D232" s="337"/>
      <c r="E232" s="338"/>
    </row>
    <row r="233" spans="3:5" s="336" customFormat="1" ht="13.5" customHeight="1">
      <c r="C233" s="337"/>
      <c r="D233" s="337"/>
      <c r="E233" s="338"/>
    </row>
    <row r="234" spans="3:5" s="336" customFormat="1" ht="13.5" customHeight="1">
      <c r="C234" s="337"/>
      <c r="D234" s="337"/>
      <c r="E234" s="338"/>
    </row>
    <row r="235" spans="3:5" s="336" customFormat="1" ht="13.5" customHeight="1">
      <c r="C235" s="337"/>
      <c r="D235" s="337"/>
      <c r="E235" s="338"/>
    </row>
    <row r="236" spans="3:5" s="336" customFormat="1" ht="13.5" customHeight="1">
      <c r="C236" s="337"/>
      <c r="D236" s="337"/>
      <c r="E236" s="338"/>
    </row>
    <row r="237" spans="3:5" s="336" customFormat="1" ht="13.5" customHeight="1">
      <c r="C237" s="337"/>
      <c r="D237" s="337"/>
      <c r="E237" s="338"/>
    </row>
    <row r="238" spans="3:5" s="336" customFormat="1" ht="13.5" customHeight="1">
      <c r="C238" s="337"/>
      <c r="D238" s="337"/>
      <c r="E238" s="338"/>
    </row>
    <row r="239" spans="3:5" s="336" customFormat="1" ht="13.5" customHeight="1">
      <c r="C239" s="337"/>
      <c r="D239" s="337"/>
      <c r="E239" s="338"/>
    </row>
    <row r="240" spans="3:5" s="336" customFormat="1" ht="13.5" customHeight="1">
      <c r="C240" s="337"/>
      <c r="D240" s="337"/>
      <c r="E240" s="338"/>
    </row>
    <row r="241" spans="3:5" s="336" customFormat="1" ht="13.5" customHeight="1">
      <c r="C241" s="337"/>
      <c r="D241" s="337"/>
      <c r="E241" s="338"/>
    </row>
    <row r="242" spans="3:5" s="336" customFormat="1" ht="13.5" customHeight="1">
      <c r="C242" s="337"/>
      <c r="D242" s="337"/>
      <c r="E242" s="338"/>
    </row>
    <row r="243" spans="3:5" s="336" customFormat="1" ht="13.5" customHeight="1">
      <c r="C243" s="337"/>
      <c r="D243" s="337"/>
      <c r="E243" s="338"/>
    </row>
    <row r="244" spans="3:5" s="336" customFormat="1" ht="13.5" customHeight="1">
      <c r="C244" s="337"/>
      <c r="D244" s="337"/>
      <c r="E244" s="338"/>
    </row>
    <row r="245" spans="3:5" s="336" customFormat="1" ht="13.5" customHeight="1">
      <c r="C245" s="337"/>
      <c r="D245" s="337"/>
      <c r="E245" s="338"/>
    </row>
    <row r="246" spans="3:5" s="336" customFormat="1" ht="13.5" customHeight="1">
      <c r="C246" s="337"/>
      <c r="D246" s="337"/>
      <c r="E246" s="338"/>
    </row>
    <row r="247" spans="3:5" s="336" customFormat="1" ht="13.5" customHeight="1">
      <c r="C247" s="337"/>
      <c r="D247" s="337"/>
      <c r="E247" s="338"/>
    </row>
    <row r="248" spans="3:5" s="336" customFormat="1" ht="13.5" customHeight="1">
      <c r="C248" s="337"/>
      <c r="D248" s="337"/>
      <c r="E248" s="338"/>
    </row>
    <row r="249" spans="3:5" s="336" customFormat="1" ht="13.5" customHeight="1">
      <c r="C249" s="337"/>
      <c r="D249" s="337"/>
      <c r="E249" s="338"/>
    </row>
    <row r="250" spans="3:5" s="336" customFormat="1" ht="13.5" customHeight="1">
      <c r="C250" s="337"/>
      <c r="D250" s="337"/>
      <c r="E250" s="338"/>
    </row>
    <row r="251" spans="3:5" s="336" customFormat="1" ht="13.5" customHeight="1">
      <c r="C251" s="337"/>
      <c r="D251" s="337"/>
      <c r="E251" s="338"/>
    </row>
    <row r="252" spans="3:5" s="336" customFormat="1" ht="13.5" customHeight="1">
      <c r="C252" s="337"/>
      <c r="D252" s="337"/>
      <c r="E252" s="338"/>
    </row>
    <row r="253" spans="3:5" s="336" customFormat="1" ht="13.5" customHeight="1">
      <c r="C253" s="337"/>
      <c r="D253" s="337"/>
      <c r="E253" s="338"/>
    </row>
    <row r="254" spans="3:5" s="336" customFormat="1" ht="13.5" customHeight="1">
      <c r="C254" s="337"/>
      <c r="D254" s="337"/>
      <c r="E254" s="338"/>
    </row>
    <row r="255" spans="3:5" s="336" customFormat="1" ht="13.5" customHeight="1">
      <c r="C255" s="337"/>
      <c r="D255" s="337"/>
      <c r="E255" s="338"/>
    </row>
    <row r="256" spans="3:5" s="336" customFormat="1" ht="13.5" customHeight="1">
      <c r="C256" s="337"/>
      <c r="D256" s="337"/>
      <c r="E256" s="338"/>
    </row>
    <row r="257" spans="3:5" s="336" customFormat="1" ht="13.5" customHeight="1">
      <c r="C257" s="337"/>
      <c r="D257" s="337"/>
      <c r="E257" s="338"/>
    </row>
    <row r="258" spans="3:5" s="336" customFormat="1" ht="13.5" customHeight="1">
      <c r="C258" s="337"/>
      <c r="D258" s="337"/>
      <c r="E258" s="338"/>
    </row>
    <row r="259" spans="3:5" s="336" customFormat="1" ht="13.5" customHeight="1">
      <c r="C259" s="337"/>
      <c r="D259" s="337"/>
      <c r="E259" s="338"/>
    </row>
    <row r="260" spans="3:5" s="336" customFormat="1" ht="13.5" customHeight="1">
      <c r="C260" s="337"/>
      <c r="D260" s="337"/>
      <c r="E260" s="338"/>
    </row>
    <row r="261" spans="3:5" s="336" customFormat="1" ht="13.5" customHeight="1">
      <c r="C261" s="337"/>
      <c r="D261" s="337"/>
      <c r="E261" s="338"/>
    </row>
    <row r="262" spans="3:5" s="336" customFormat="1" ht="13.5" customHeight="1">
      <c r="C262" s="337"/>
      <c r="D262" s="337"/>
      <c r="E262" s="338"/>
    </row>
    <row r="263" spans="3:5" s="336" customFormat="1" ht="13.5" customHeight="1">
      <c r="C263" s="337"/>
      <c r="D263" s="337"/>
      <c r="E263" s="338"/>
    </row>
    <row r="264" spans="3:5" s="336" customFormat="1" ht="13.5" customHeight="1">
      <c r="C264" s="337"/>
      <c r="D264" s="337"/>
      <c r="E264" s="338"/>
    </row>
    <row r="265" spans="3:5" s="336" customFormat="1" ht="13.5" customHeight="1">
      <c r="C265" s="337"/>
      <c r="D265" s="337"/>
      <c r="E265" s="338"/>
    </row>
    <row r="266" spans="3:5" s="336" customFormat="1" ht="13.5" customHeight="1">
      <c r="C266" s="337"/>
      <c r="D266" s="337"/>
      <c r="E266" s="338"/>
    </row>
    <row r="267" spans="3:5" s="336" customFormat="1" ht="13.5" customHeight="1">
      <c r="C267" s="337"/>
      <c r="D267" s="337"/>
      <c r="E267" s="338"/>
    </row>
    <row r="268" spans="3:5" s="336" customFormat="1" ht="13.5" customHeight="1">
      <c r="C268" s="337"/>
      <c r="D268" s="337"/>
      <c r="E268" s="338"/>
    </row>
    <row r="269" spans="3:5" s="336" customFormat="1" ht="13.5" customHeight="1">
      <c r="C269" s="337"/>
      <c r="D269" s="337"/>
      <c r="E269" s="338"/>
    </row>
    <row r="270" spans="3:5" s="336" customFormat="1" ht="13.5" customHeight="1">
      <c r="C270" s="337"/>
      <c r="D270" s="337"/>
      <c r="E270" s="338"/>
    </row>
    <row r="271" spans="3:5" s="336" customFormat="1" ht="13.5" customHeight="1">
      <c r="C271" s="337"/>
      <c r="D271" s="337"/>
      <c r="E271" s="338"/>
    </row>
    <row r="272" spans="3:5" s="336" customFormat="1" ht="13.5" customHeight="1">
      <c r="C272" s="337"/>
      <c r="D272" s="337"/>
      <c r="E272" s="338"/>
    </row>
    <row r="273" spans="3:5" s="336" customFormat="1" ht="13.5" customHeight="1">
      <c r="C273" s="337"/>
      <c r="D273" s="337"/>
      <c r="E273" s="338"/>
    </row>
    <row r="274" spans="3:5" s="336" customFormat="1" ht="13.5" customHeight="1">
      <c r="C274" s="337"/>
      <c r="D274" s="337"/>
      <c r="E274" s="338"/>
    </row>
    <row r="275" spans="3:5" s="336" customFormat="1" ht="13.5" customHeight="1">
      <c r="C275" s="337"/>
      <c r="D275" s="337"/>
      <c r="E275" s="338"/>
    </row>
    <row r="276" spans="3:5" s="336" customFormat="1" ht="13.5" customHeight="1">
      <c r="C276" s="337"/>
      <c r="D276" s="337"/>
      <c r="E276" s="338"/>
    </row>
    <row r="277" spans="3:5" s="336" customFormat="1" ht="13.5" customHeight="1">
      <c r="C277" s="337"/>
      <c r="D277" s="337"/>
      <c r="E277" s="338"/>
    </row>
    <row r="278" spans="3:5" s="336" customFormat="1" ht="13.5" customHeight="1">
      <c r="C278" s="337"/>
      <c r="D278" s="337"/>
      <c r="E278" s="338"/>
    </row>
    <row r="279" spans="3:5" s="336" customFormat="1" ht="13.5" customHeight="1">
      <c r="C279" s="337"/>
      <c r="D279" s="337"/>
      <c r="E279" s="338"/>
    </row>
    <row r="280" spans="3:5" s="336" customFormat="1" ht="13.5" customHeight="1">
      <c r="C280" s="337"/>
      <c r="D280" s="337"/>
      <c r="E280" s="338"/>
    </row>
    <row r="281" spans="3:5" s="336" customFormat="1" ht="13.5" customHeight="1">
      <c r="C281" s="337"/>
      <c r="D281" s="337"/>
      <c r="E281" s="338"/>
    </row>
    <row r="282" spans="3:5" s="336" customFormat="1" ht="13.5" customHeight="1">
      <c r="C282" s="337"/>
      <c r="D282" s="337"/>
      <c r="E282" s="338"/>
    </row>
    <row r="283" spans="3:5" s="336" customFormat="1" ht="13.5" customHeight="1">
      <c r="C283" s="337"/>
      <c r="D283" s="337"/>
      <c r="E283" s="338"/>
    </row>
    <row r="284" spans="3:5" s="336" customFormat="1" ht="13.5" customHeight="1">
      <c r="C284" s="337"/>
      <c r="D284" s="337"/>
      <c r="E284" s="338"/>
    </row>
    <row r="285" spans="3:5" s="336" customFormat="1" ht="13.5" customHeight="1">
      <c r="C285" s="337"/>
      <c r="D285" s="337"/>
      <c r="E285" s="338"/>
    </row>
    <row r="286" spans="3:5" s="336" customFormat="1" ht="13.5" customHeight="1">
      <c r="C286" s="337"/>
      <c r="D286" s="337"/>
      <c r="E286" s="338"/>
    </row>
    <row r="287" spans="3:5" s="336" customFormat="1" ht="13.5" customHeight="1">
      <c r="C287" s="337"/>
      <c r="D287" s="337"/>
      <c r="E287" s="338"/>
    </row>
    <row r="288" spans="3:5" s="336" customFormat="1" ht="13.5" customHeight="1">
      <c r="C288" s="337"/>
      <c r="D288" s="337"/>
      <c r="E288" s="338"/>
    </row>
    <row r="289" spans="3:5" s="336" customFormat="1" ht="13.5" customHeight="1">
      <c r="C289" s="337"/>
      <c r="D289" s="337"/>
      <c r="E289" s="338"/>
    </row>
    <row r="290" spans="3:5" s="336" customFormat="1" ht="13.5" customHeight="1">
      <c r="C290" s="337"/>
      <c r="D290" s="337"/>
      <c r="E290" s="338"/>
    </row>
    <row r="291" spans="3:5" s="336" customFormat="1" ht="13.5" customHeight="1">
      <c r="C291" s="337"/>
      <c r="D291" s="337"/>
      <c r="E291" s="338"/>
    </row>
    <row r="292" spans="3:5" s="336" customFormat="1" ht="13.5" customHeight="1">
      <c r="C292" s="337"/>
      <c r="D292" s="337"/>
      <c r="E292" s="338"/>
    </row>
    <row r="293" spans="3:5" s="336" customFormat="1" ht="13.5" customHeight="1">
      <c r="C293" s="337"/>
      <c r="D293" s="337"/>
      <c r="E293" s="338"/>
    </row>
    <row r="294" spans="3:5" s="336" customFormat="1" ht="13.5" customHeight="1">
      <c r="C294" s="337"/>
      <c r="D294" s="337"/>
      <c r="E294" s="338"/>
    </row>
    <row r="295" spans="3:5" s="336" customFormat="1" ht="13.5" customHeight="1">
      <c r="C295" s="337"/>
      <c r="D295" s="337"/>
      <c r="E295" s="338"/>
    </row>
    <row r="296" spans="3:5" s="336" customFormat="1" ht="13.5" customHeight="1">
      <c r="C296" s="337"/>
      <c r="D296" s="337"/>
      <c r="E296" s="338"/>
    </row>
    <row r="297" spans="3:5" s="336" customFormat="1" ht="13.5" customHeight="1">
      <c r="C297" s="337"/>
      <c r="D297" s="337"/>
      <c r="E297" s="338"/>
    </row>
    <row r="298" spans="3:5" s="336" customFormat="1" ht="13.5" customHeight="1">
      <c r="C298" s="337"/>
      <c r="D298" s="337"/>
      <c r="E298" s="338"/>
    </row>
    <row r="299" spans="3:5" s="336" customFormat="1" ht="13.5" customHeight="1">
      <c r="C299" s="337"/>
      <c r="D299" s="337"/>
      <c r="E299" s="338"/>
    </row>
    <row r="300" spans="3:5" s="336" customFormat="1" ht="13.5" customHeight="1">
      <c r="C300" s="337"/>
      <c r="D300" s="337"/>
      <c r="E300" s="338"/>
    </row>
    <row r="301" spans="3:5" s="336" customFormat="1" ht="13.5" customHeight="1">
      <c r="C301" s="337"/>
      <c r="D301" s="337"/>
      <c r="E301" s="338"/>
    </row>
    <row r="302" spans="3:5" s="336" customFormat="1" ht="13.5" customHeight="1">
      <c r="C302" s="337"/>
      <c r="D302" s="337"/>
      <c r="E302" s="338"/>
    </row>
    <row r="303" spans="3:5" s="336" customFormat="1" ht="13.5" customHeight="1">
      <c r="C303" s="337"/>
      <c r="D303" s="337"/>
      <c r="E303" s="338"/>
    </row>
    <row r="304" spans="3:5" s="336" customFormat="1" ht="13.5" customHeight="1">
      <c r="C304" s="337"/>
      <c r="D304" s="337"/>
      <c r="E304" s="338"/>
    </row>
    <row r="305" spans="3:5" s="336" customFormat="1" ht="13.5" customHeight="1">
      <c r="C305" s="337"/>
      <c r="D305" s="337"/>
      <c r="E305" s="338"/>
    </row>
    <row r="306" spans="3:5" s="336" customFormat="1" ht="13.5" customHeight="1">
      <c r="C306" s="337"/>
      <c r="D306" s="337"/>
      <c r="E306" s="338"/>
    </row>
    <row r="307" spans="3:5" s="336" customFormat="1" ht="13.5" customHeight="1">
      <c r="C307" s="337"/>
      <c r="D307" s="337"/>
      <c r="E307" s="338"/>
    </row>
    <row r="308" spans="3:5" s="336" customFormat="1" ht="13.5" customHeight="1">
      <c r="C308" s="337"/>
      <c r="D308" s="337"/>
      <c r="E308" s="338"/>
    </row>
    <row r="309" spans="3:5" s="336" customFormat="1" ht="13.5" customHeight="1">
      <c r="C309" s="337"/>
      <c r="D309" s="337"/>
      <c r="E309" s="338"/>
    </row>
    <row r="310" spans="3:5" s="336" customFormat="1" ht="13.5" customHeight="1">
      <c r="C310" s="337"/>
      <c r="D310" s="337"/>
      <c r="E310" s="338"/>
    </row>
    <row r="311" spans="3:5" s="336" customFormat="1" ht="13.5" customHeight="1">
      <c r="C311" s="337"/>
      <c r="D311" s="337"/>
      <c r="E311" s="338"/>
    </row>
    <row r="312" spans="3:5" s="336" customFormat="1" ht="13.5" customHeight="1">
      <c r="C312" s="337"/>
      <c r="D312" s="337"/>
      <c r="E312" s="338"/>
    </row>
    <row r="313" spans="3:5" s="336" customFormat="1" ht="13.5" customHeight="1">
      <c r="C313" s="337"/>
      <c r="D313" s="337"/>
      <c r="E313" s="338"/>
    </row>
    <row r="314" spans="3:5" s="336" customFormat="1" ht="13.5" customHeight="1">
      <c r="C314" s="337"/>
      <c r="D314" s="337"/>
      <c r="E314" s="338"/>
    </row>
    <row r="315" spans="3:5" s="336" customFormat="1" ht="13.5" customHeight="1">
      <c r="C315" s="337"/>
      <c r="D315" s="337"/>
      <c r="E315" s="338"/>
    </row>
    <row r="316" spans="3:5" s="336" customFormat="1" ht="13.5" customHeight="1">
      <c r="C316" s="337"/>
      <c r="D316" s="337"/>
      <c r="E316" s="338"/>
    </row>
    <row r="317" spans="3:5" s="336" customFormat="1" ht="13.5" customHeight="1">
      <c r="C317" s="337"/>
      <c r="D317" s="337"/>
      <c r="E317" s="338"/>
    </row>
    <row r="318" spans="3:5" s="336" customFormat="1" ht="13.5" customHeight="1">
      <c r="C318" s="337"/>
      <c r="D318" s="337"/>
      <c r="E318" s="338"/>
    </row>
    <row r="319" spans="3:5" s="336" customFormat="1" ht="13.5" customHeight="1">
      <c r="C319" s="337"/>
      <c r="D319" s="337"/>
      <c r="E319" s="338"/>
    </row>
    <row r="320" spans="3:5" s="336" customFormat="1" ht="13.5" customHeight="1">
      <c r="C320" s="337"/>
      <c r="D320" s="337"/>
      <c r="E320" s="338"/>
    </row>
    <row r="321" spans="3:5" s="336" customFormat="1" ht="13.5" customHeight="1">
      <c r="C321" s="337"/>
      <c r="D321" s="337"/>
      <c r="E321" s="338"/>
    </row>
    <row r="322" spans="3:5" s="336" customFormat="1" ht="13.5" customHeight="1">
      <c r="C322" s="337"/>
      <c r="D322" s="337"/>
      <c r="E322" s="338"/>
    </row>
    <row r="323" spans="3:5" s="336" customFormat="1" ht="13.5" customHeight="1">
      <c r="C323" s="337"/>
      <c r="D323" s="337"/>
      <c r="E323" s="338"/>
    </row>
    <row r="324" spans="3:5" s="336" customFormat="1" ht="13.5" customHeight="1">
      <c r="C324" s="337"/>
      <c r="D324" s="337"/>
      <c r="E324" s="338"/>
    </row>
    <row r="325" spans="3:5" s="336" customFormat="1" ht="13.5" customHeight="1">
      <c r="C325" s="337"/>
      <c r="D325" s="337"/>
      <c r="E325" s="338"/>
    </row>
    <row r="326" spans="3:5" s="336" customFormat="1" ht="13.5" customHeight="1">
      <c r="C326" s="337"/>
      <c r="D326" s="337"/>
      <c r="E326" s="338"/>
    </row>
    <row r="327" spans="3:5" s="336" customFormat="1" ht="13.5" customHeight="1">
      <c r="C327" s="337"/>
      <c r="D327" s="337"/>
      <c r="E327" s="338"/>
    </row>
    <row r="328" spans="3:5" s="336" customFormat="1" ht="13.5" customHeight="1">
      <c r="C328" s="337"/>
      <c r="D328" s="337"/>
      <c r="E328" s="338"/>
    </row>
    <row r="329" spans="3:5" s="336" customFormat="1" ht="13.5" customHeight="1">
      <c r="C329" s="337"/>
      <c r="D329" s="337"/>
      <c r="E329" s="338"/>
    </row>
    <row r="330" spans="3:5" s="336" customFormat="1" ht="13.5" customHeight="1">
      <c r="C330" s="337"/>
      <c r="D330" s="337"/>
      <c r="E330" s="338"/>
    </row>
    <row r="331" spans="3:5" s="336" customFormat="1" ht="13.5" customHeight="1">
      <c r="C331" s="337"/>
      <c r="D331" s="337"/>
      <c r="E331" s="338"/>
    </row>
    <row r="332" spans="3:5" s="336" customFormat="1" ht="13.5" customHeight="1">
      <c r="C332" s="337"/>
      <c r="D332" s="337"/>
      <c r="E332" s="338"/>
    </row>
    <row r="333" spans="3:5" s="336" customFormat="1" ht="13.5" customHeight="1">
      <c r="C333" s="337"/>
      <c r="D333" s="337"/>
      <c r="E333" s="338"/>
    </row>
    <row r="334" spans="3:5" s="336" customFormat="1" ht="13.5" customHeight="1">
      <c r="C334" s="337"/>
      <c r="D334" s="337"/>
      <c r="E334" s="338"/>
    </row>
    <row r="335" spans="3:5" s="336" customFormat="1" ht="13.5" customHeight="1">
      <c r="C335" s="337"/>
      <c r="D335" s="337"/>
      <c r="E335" s="338"/>
    </row>
    <row r="336" spans="3:5" s="336" customFormat="1" ht="13.5" customHeight="1">
      <c r="C336" s="337"/>
      <c r="D336" s="337"/>
      <c r="E336" s="338"/>
    </row>
    <row r="337" spans="3:5" s="336" customFormat="1" ht="13.5" customHeight="1">
      <c r="C337" s="337"/>
      <c r="D337" s="337"/>
      <c r="E337" s="338"/>
    </row>
    <row r="338" spans="3:5" s="336" customFormat="1" ht="13.5" customHeight="1">
      <c r="C338" s="337"/>
      <c r="D338" s="337"/>
      <c r="E338" s="338"/>
    </row>
    <row r="339" spans="3:5" s="336" customFormat="1" ht="13.5" customHeight="1">
      <c r="C339" s="337"/>
      <c r="D339" s="337"/>
      <c r="E339" s="338"/>
    </row>
    <row r="340" spans="3:5" s="336" customFormat="1" ht="13.5" customHeight="1">
      <c r="C340" s="337"/>
      <c r="D340" s="337"/>
      <c r="E340" s="338"/>
    </row>
    <row r="341" spans="3:5" s="336" customFormat="1" ht="13.5" customHeight="1">
      <c r="C341" s="337"/>
      <c r="D341" s="337"/>
      <c r="E341" s="338"/>
    </row>
    <row r="342" spans="3:5" s="336" customFormat="1" ht="13.5" customHeight="1">
      <c r="C342" s="337"/>
      <c r="D342" s="337"/>
      <c r="E342" s="338"/>
    </row>
    <row r="343" spans="3:5" s="336" customFormat="1" ht="13.5" customHeight="1">
      <c r="C343" s="337"/>
      <c r="D343" s="337"/>
      <c r="E343" s="338"/>
    </row>
    <row r="344" spans="3:5" s="336" customFormat="1" ht="13.5" customHeight="1">
      <c r="C344" s="337"/>
      <c r="D344" s="337"/>
      <c r="E344" s="338"/>
    </row>
    <row r="345" spans="3:5" s="336" customFormat="1" ht="13.5" customHeight="1">
      <c r="C345" s="337"/>
      <c r="D345" s="337"/>
      <c r="E345" s="338"/>
    </row>
    <row r="346" spans="3:5" s="336" customFormat="1" ht="13.5" customHeight="1">
      <c r="C346" s="337"/>
      <c r="D346" s="337"/>
      <c r="E346" s="338"/>
    </row>
    <row r="347" spans="3:5" s="336" customFormat="1" ht="13.5" customHeight="1">
      <c r="C347" s="337"/>
      <c r="D347" s="337"/>
      <c r="E347" s="338"/>
    </row>
    <row r="348" spans="3:5" s="336" customFormat="1" ht="13.5" customHeight="1">
      <c r="C348" s="337"/>
      <c r="D348" s="337"/>
      <c r="E348" s="338"/>
    </row>
    <row r="349" spans="3:5" s="336" customFormat="1" ht="13.5" customHeight="1">
      <c r="C349" s="337"/>
      <c r="D349" s="337"/>
      <c r="E349" s="338"/>
    </row>
    <row r="350" spans="3:5" s="336" customFormat="1" ht="13.5" customHeight="1">
      <c r="C350" s="337"/>
      <c r="D350" s="337"/>
      <c r="E350" s="338"/>
    </row>
    <row r="351" spans="3:5" s="336" customFormat="1" ht="13.5" customHeight="1">
      <c r="C351" s="337"/>
      <c r="D351" s="337"/>
      <c r="E351" s="338"/>
    </row>
    <row r="352" spans="3:5" s="336" customFormat="1" ht="13.5" customHeight="1">
      <c r="C352" s="337"/>
      <c r="D352" s="337"/>
      <c r="E352" s="338"/>
    </row>
    <row r="353" spans="3:5" s="336" customFormat="1" ht="13.5" customHeight="1">
      <c r="C353" s="337"/>
      <c r="D353" s="337"/>
      <c r="E353" s="338"/>
    </row>
    <row r="354" spans="3:5" s="336" customFormat="1" ht="13.5" customHeight="1">
      <c r="C354" s="337"/>
      <c r="D354" s="337"/>
      <c r="E354" s="338"/>
    </row>
    <row r="355" spans="3:5" s="336" customFormat="1" ht="13.5" customHeight="1">
      <c r="C355" s="337"/>
      <c r="D355" s="337"/>
      <c r="E355" s="338"/>
    </row>
    <row r="356" spans="3:5" s="336" customFormat="1" ht="13.5" customHeight="1">
      <c r="C356" s="337"/>
      <c r="D356" s="337"/>
      <c r="E356" s="338"/>
    </row>
    <row r="357" spans="3:5" s="336" customFormat="1" ht="13.5" customHeight="1">
      <c r="C357" s="337"/>
      <c r="D357" s="337"/>
      <c r="E357" s="338"/>
    </row>
    <row r="358" spans="3:5" s="336" customFormat="1" ht="13.5" customHeight="1">
      <c r="C358" s="337"/>
      <c r="D358" s="337"/>
      <c r="E358" s="338"/>
    </row>
    <row r="359" spans="3:5" s="336" customFormat="1" ht="13.5" customHeight="1">
      <c r="C359" s="337"/>
      <c r="D359" s="337"/>
      <c r="E359" s="338"/>
    </row>
    <row r="360" spans="3:5" s="336" customFormat="1" ht="13.5" customHeight="1">
      <c r="C360" s="337"/>
      <c r="D360" s="337"/>
      <c r="E360" s="338"/>
    </row>
    <row r="361" spans="3:5" s="336" customFormat="1" ht="13.5" customHeight="1">
      <c r="C361" s="337"/>
      <c r="D361" s="337"/>
      <c r="E361" s="338"/>
    </row>
    <row r="362" spans="3:5" s="336" customFormat="1" ht="13.5" customHeight="1">
      <c r="C362" s="337"/>
      <c r="D362" s="337"/>
      <c r="E362" s="338"/>
    </row>
    <row r="363" spans="3:5" s="336" customFormat="1" ht="13.5" customHeight="1">
      <c r="C363" s="337"/>
      <c r="D363" s="337"/>
      <c r="E363" s="338"/>
    </row>
    <row r="364" spans="3:5" s="336" customFormat="1" ht="13.5" customHeight="1">
      <c r="C364" s="337"/>
      <c r="D364" s="337"/>
      <c r="E364" s="338"/>
    </row>
    <row r="365" spans="3:5" s="336" customFormat="1" ht="13.5" customHeight="1">
      <c r="C365" s="337"/>
      <c r="D365" s="337"/>
      <c r="E365" s="338"/>
    </row>
    <row r="366" spans="3:5" s="336" customFormat="1" ht="13.5" customHeight="1">
      <c r="C366" s="337"/>
      <c r="D366" s="337"/>
      <c r="E366" s="338"/>
    </row>
    <row r="367" spans="3:5" s="336" customFormat="1" ht="13.5" customHeight="1">
      <c r="C367" s="337"/>
      <c r="D367" s="337"/>
      <c r="E367" s="338"/>
    </row>
    <row r="368" spans="3:5" s="336" customFormat="1" ht="13.5" customHeight="1">
      <c r="C368" s="337"/>
      <c r="D368" s="337"/>
      <c r="E368" s="338"/>
    </row>
    <row r="369" spans="3:5" s="336" customFormat="1" ht="13.5" customHeight="1">
      <c r="C369" s="337"/>
      <c r="D369" s="337"/>
      <c r="E369" s="338"/>
    </row>
    <row r="370" spans="3:5" s="336" customFormat="1" ht="13.5" customHeight="1">
      <c r="C370" s="337"/>
      <c r="D370" s="337"/>
      <c r="E370" s="338"/>
    </row>
    <row r="371" spans="3:5" s="336" customFormat="1" ht="13.5" customHeight="1">
      <c r="C371" s="337"/>
      <c r="D371" s="337"/>
      <c r="E371" s="338"/>
    </row>
    <row r="372" spans="3:5" s="336" customFormat="1" ht="13.5" customHeight="1">
      <c r="C372" s="337"/>
      <c r="D372" s="337"/>
      <c r="E372" s="338"/>
    </row>
    <row r="373" spans="3:5" s="336" customFormat="1" ht="13.5" customHeight="1">
      <c r="C373" s="337"/>
      <c r="D373" s="337"/>
      <c r="E373" s="338"/>
    </row>
    <row r="374" spans="3:5" s="336" customFormat="1" ht="13.5" customHeight="1">
      <c r="C374" s="337"/>
      <c r="D374" s="337"/>
      <c r="E374" s="338"/>
    </row>
    <row r="375" spans="3:5" s="336" customFormat="1" ht="13.5" customHeight="1">
      <c r="C375" s="337"/>
      <c r="D375" s="337"/>
      <c r="E375" s="338"/>
    </row>
    <row r="376" spans="3:5" s="336" customFormat="1" ht="13.5" customHeight="1">
      <c r="C376" s="337"/>
      <c r="D376" s="337"/>
      <c r="E376" s="338"/>
    </row>
    <row r="377" spans="3:5" s="336" customFormat="1" ht="13.5" customHeight="1">
      <c r="C377" s="337"/>
      <c r="D377" s="337"/>
      <c r="E377" s="338"/>
    </row>
    <row r="378" spans="3:5" s="336" customFormat="1" ht="13.5" customHeight="1">
      <c r="C378" s="337"/>
      <c r="D378" s="337"/>
      <c r="E378" s="338"/>
    </row>
    <row r="379" spans="3:5" s="336" customFormat="1" ht="13.5" customHeight="1">
      <c r="C379" s="337"/>
      <c r="D379" s="337"/>
      <c r="E379" s="338"/>
    </row>
    <row r="380" spans="3:5" s="336" customFormat="1" ht="13.5" customHeight="1">
      <c r="C380" s="337"/>
      <c r="D380" s="337"/>
      <c r="E380" s="338"/>
    </row>
    <row r="381" spans="3:5" s="336" customFormat="1" ht="13.5" customHeight="1">
      <c r="C381" s="337"/>
      <c r="D381" s="337"/>
      <c r="E381" s="338"/>
    </row>
    <row r="382" spans="3:5" s="336" customFormat="1" ht="13.5" customHeight="1">
      <c r="C382" s="337"/>
      <c r="D382" s="337"/>
      <c r="E382" s="338"/>
    </row>
    <row r="383" spans="3:5" s="336" customFormat="1" ht="13.5" customHeight="1">
      <c r="C383" s="337"/>
      <c r="D383" s="337"/>
      <c r="E383" s="338"/>
    </row>
    <row r="384" spans="3:5" s="336" customFormat="1" ht="13.5" customHeight="1">
      <c r="C384" s="337"/>
      <c r="D384" s="337"/>
      <c r="E384" s="338"/>
    </row>
    <row r="385" spans="3:5" s="336" customFormat="1" ht="13.5" customHeight="1">
      <c r="C385" s="337"/>
      <c r="D385" s="337"/>
      <c r="E385" s="338"/>
    </row>
    <row r="386" spans="3:5" s="336" customFormat="1" ht="13.5" customHeight="1">
      <c r="C386" s="337"/>
      <c r="D386" s="337"/>
      <c r="E386" s="338"/>
    </row>
    <row r="387" spans="3:5" s="336" customFormat="1" ht="13.5" customHeight="1">
      <c r="C387" s="337"/>
      <c r="D387" s="337"/>
      <c r="E387" s="338"/>
    </row>
    <row r="388" spans="3:5" s="336" customFormat="1" ht="13.5" customHeight="1">
      <c r="C388" s="337"/>
      <c r="D388" s="337"/>
      <c r="E388" s="338"/>
    </row>
    <row r="389" spans="3:5" s="336" customFormat="1" ht="13.5" customHeight="1">
      <c r="C389" s="337"/>
      <c r="D389" s="337"/>
      <c r="E389" s="338"/>
    </row>
    <row r="390" spans="3:5" s="336" customFormat="1" ht="13.5" customHeight="1">
      <c r="C390" s="337"/>
      <c r="D390" s="337"/>
      <c r="E390" s="338"/>
    </row>
    <row r="391" spans="3:5" s="336" customFormat="1" ht="13.5" customHeight="1">
      <c r="C391" s="337"/>
      <c r="D391" s="337"/>
      <c r="E391" s="338"/>
    </row>
    <row r="392" spans="3:5" s="336" customFormat="1" ht="13.5" customHeight="1">
      <c r="C392" s="337"/>
      <c r="D392" s="337"/>
      <c r="E392" s="338"/>
    </row>
    <row r="393" spans="3:5" s="336" customFormat="1" ht="13.5" customHeight="1">
      <c r="C393" s="337"/>
      <c r="D393" s="337"/>
      <c r="E393" s="338"/>
    </row>
    <row r="394" spans="3:5" s="336" customFormat="1" ht="13.5" customHeight="1">
      <c r="C394" s="337"/>
      <c r="D394" s="337"/>
      <c r="E394" s="338"/>
    </row>
    <row r="395" spans="3:5" s="336" customFormat="1" ht="13.5" customHeight="1">
      <c r="C395" s="337"/>
      <c r="D395" s="337"/>
      <c r="E395" s="338"/>
    </row>
    <row r="396" spans="3:5" s="336" customFormat="1" ht="13.5" customHeight="1">
      <c r="C396" s="337"/>
      <c r="D396" s="337"/>
      <c r="E396" s="338"/>
    </row>
    <row r="397" spans="3:5" s="336" customFormat="1" ht="13.5" customHeight="1">
      <c r="C397" s="337"/>
      <c r="D397" s="337"/>
      <c r="E397" s="338"/>
    </row>
    <row r="398" spans="3:5" s="336" customFormat="1" ht="13.5" customHeight="1">
      <c r="C398" s="337"/>
      <c r="D398" s="337"/>
      <c r="E398" s="338"/>
    </row>
    <row r="399" spans="3:5" s="336" customFormat="1" ht="13.5" customHeight="1">
      <c r="C399" s="337"/>
      <c r="D399" s="337"/>
      <c r="E399" s="338"/>
    </row>
    <row r="400" spans="3:5" s="336" customFormat="1" ht="13.5" customHeight="1">
      <c r="C400" s="337"/>
      <c r="D400" s="337"/>
      <c r="E400" s="338"/>
    </row>
    <row r="401" spans="3:5" s="336" customFormat="1" ht="13.5" customHeight="1">
      <c r="C401" s="337"/>
      <c r="D401" s="337"/>
      <c r="E401" s="338"/>
    </row>
    <row r="402" spans="3:5" s="336" customFormat="1" ht="13.5" customHeight="1">
      <c r="C402" s="337"/>
      <c r="D402" s="337"/>
      <c r="E402" s="338"/>
    </row>
    <row r="403" spans="3:5" s="336" customFormat="1" ht="13.5" customHeight="1">
      <c r="C403" s="337"/>
      <c r="D403" s="337"/>
      <c r="E403" s="338"/>
    </row>
    <row r="404" spans="3:5" s="336" customFormat="1" ht="13.5" customHeight="1">
      <c r="C404" s="337"/>
      <c r="D404" s="337"/>
      <c r="E404" s="338"/>
    </row>
    <row r="405" spans="3:5" s="336" customFormat="1" ht="13.5" customHeight="1">
      <c r="C405" s="337"/>
      <c r="D405" s="337"/>
      <c r="E405" s="338"/>
    </row>
    <row r="406" spans="3:5" s="336" customFormat="1" ht="13.5" customHeight="1">
      <c r="C406" s="337"/>
      <c r="D406" s="337"/>
      <c r="E406" s="338"/>
    </row>
    <row r="407" spans="3:5" s="336" customFormat="1" ht="13.5" customHeight="1">
      <c r="C407" s="337"/>
      <c r="D407" s="337"/>
      <c r="E407" s="338"/>
    </row>
    <row r="408" spans="3:5" s="336" customFormat="1" ht="13.5" customHeight="1">
      <c r="C408" s="337"/>
      <c r="D408" s="337"/>
      <c r="E408" s="338"/>
    </row>
    <row r="409" spans="3:5" s="336" customFormat="1" ht="13.5" customHeight="1">
      <c r="C409" s="337"/>
      <c r="D409" s="337"/>
      <c r="E409" s="338"/>
    </row>
    <row r="410" spans="3:5" s="336" customFormat="1" ht="13.5" customHeight="1">
      <c r="C410" s="337"/>
      <c r="D410" s="337"/>
      <c r="E410" s="338"/>
    </row>
    <row r="411" spans="3:5" s="336" customFormat="1" ht="13.5" customHeight="1">
      <c r="C411" s="337"/>
      <c r="D411" s="337"/>
      <c r="E411" s="338"/>
    </row>
    <row r="412" spans="3:5" s="336" customFormat="1" ht="13.5" customHeight="1">
      <c r="C412" s="337"/>
      <c r="D412" s="337"/>
      <c r="E412" s="338"/>
    </row>
    <row r="413" spans="3:5" s="336" customFormat="1" ht="13.5" customHeight="1">
      <c r="C413" s="337"/>
      <c r="D413" s="337"/>
      <c r="E413" s="338"/>
    </row>
    <row r="414" spans="3:5" s="336" customFormat="1" ht="13.5" customHeight="1">
      <c r="C414" s="337"/>
      <c r="D414" s="337"/>
      <c r="E414" s="338"/>
    </row>
    <row r="415" spans="3:5" s="336" customFormat="1" ht="13.5" customHeight="1">
      <c r="C415" s="337"/>
      <c r="D415" s="337"/>
      <c r="E415" s="338"/>
    </row>
    <row r="416" spans="3:5" s="336" customFormat="1" ht="13.5" customHeight="1">
      <c r="C416" s="337"/>
      <c r="D416" s="337"/>
      <c r="E416" s="338"/>
    </row>
    <row r="417" spans="3:5" s="336" customFormat="1" ht="13.5" customHeight="1">
      <c r="C417" s="337"/>
      <c r="D417" s="337"/>
      <c r="E417" s="338"/>
    </row>
    <row r="418" spans="3:5" s="336" customFormat="1" ht="13.5" customHeight="1">
      <c r="C418" s="337"/>
      <c r="D418" s="337"/>
      <c r="E418" s="338"/>
    </row>
    <row r="419" spans="3:5" s="336" customFormat="1" ht="13.5" customHeight="1">
      <c r="C419" s="337"/>
      <c r="D419" s="337"/>
      <c r="E419" s="338"/>
    </row>
    <row r="420" spans="3:5" s="336" customFormat="1" ht="13.5" customHeight="1">
      <c r="C420" s="337"/>
      <c r="D420" s="337"/>
      <c r="E420" s="338"/>
    </row>
    <row r="421" spans="3:5" s="336" customFormat="1" ht="13.5" customHeight="1">
      <c r="C421" s="337"/>
      <c r="D421" s="337"/>
      <c r="E421" s="338"/>
    </row>
    <row r="422" spans="3:5" s="336" customFormat="1" ht="13.5" customHeight="1">
      <c r="C422" s="337"/>
      <c r="D422" s="337"/>
      <c r="E422" s="338"/>
    </row>
    <row r="423" spans="3:5" s="336" customFormat="1" ht="13.5" customHeight="1">
      <c r="C423" s="337"/>
      <c r="D423" s="337"/>
      <c r="E423" s="338"/>
    </row>
    <row r="424" spans="3:5" s="336" customFormat="1" ht="13.5" customHeight="1">
      <c r="C424" s="337"/>
      <c r="D424" s="337"/>
      <c r="E424" s="338"/>
    </row>
    <row r="425" spans="3:5" s="336" customFormat="1" ht="13.5" customHeight="1">
      <c r="C425" s="337"/>
      <c r="D425" s="337"/>
      <c r="E425" s="338"/>
    </row>
    <row r="426" spans="3:5" s="336" customFormat="1" ht="13.5" customHeight="1">
      <c r="C426" s="337"/>
      <c r="D426" s="337"/>
      <c r="E426" s="338"/>
    </row>
    <row r="427" spans="3:5" s="336" customFormat="1" ht="13.5" customHeight="1">
      <c r="C427" s="337"/>
      <c r="D427" s="337"/>
      <c r="E427" s="338"/>
    </row>
    <row r="428" spans="3:5" s="336" customFormat="1" ht="13.5" customHeight="1">
      <c r="C428" s="337"/>
      <c r="D428" s="337"/>
      <c r="E428" s="338"/>
    </row>
    <row r="429" spans="3:5" s="336" customFormat="1" ht="13.5" customHeight="1">
      <c r="C429" s="337"/>
      <c r="D429" s="337"/>
      <c r="E429" s="338"/>
    </row>
    <row r="430" spans="3:5" s="336" customFormat="1" ht="13.5" customHeight="1">
      <c r="C430" s="337"/>
      <c r="D430" s="337"/>
      <c r="E430" s="338"/>
    </row>
    <row r="431" spans="3:5" s="336" customFormat="1" ht="13.5" customHeight="1">
      <c r="C431" s="337"/>
      <c r="D431" s="337"/>
      <c r="E431" s="338"/>
    </row>
    <row r="432" spans="3:5" s="336" customFormat="1" ht="13.5" customHeight="1">
      <c r="C432" s="337"/>
      <c r="D432" s="337"/>
      <c r="E432" s="338"/>
    </row>
    <row r="433" spans="3:5" s="336" customFormat="1" ht="13.5" customHeight="1">
      <c r="C433" s="337"/>
      <c r="D433" s="337"/>
      <c r="E433" s="338"/>
    </row>
    <row r="434" spans="3:5" s="336" customFormat="1" ht="13.5" customHeight="1">
      <c r="C434" s="337"/>
      <c r="D434" s="337"/>
      <c r="E434" s="338"/>
    </row>
    <row r="435" spans="3:5" s="336" customFormat="1" ht="13.5" customHeight="1">
      <c r="C435" s="337"/>
      <c r="D435" s="337"/>
      <c r="E435" s="338"/>
    </row>
    <row r="436" spans="3:5" s="336" customFormat="1" ht="13.5" customHeight="1">
      <c r="C436" s="337"/>
      <c r="D436" s="337"/>
      <c r="E436" s="338"/>
    </row>
    <row r="437" spans="3:5" s="336" customFormat="1" ht="13.5" customHeight="1">
      <c r="C437" s="337"/>
      <c r="D437" s="337"/>
      <c r="E437" s="338"/>
    </row>
    <row r="438" spans="3:5" s="336" customFormat="1" ht="13.5" customHeight="1">
      <c r="C438" s="337"/>
      <c r="D438" s="337"/>
      <c r="E438" s="338"/>
    </row>
    <row r="439" spans="3:5" s="336" customFormat="1" ht="13.5" customHeight="1">
      <c r="C439" s="337"/>
      <c r="D439" s="337"/>
      <c r="E439" s="338"/>
    </row>
    <row r="440" spans="3:5" s="336" customFormat="1" ht="13.5" customHeight="1">
      <c r="C440" s="337"/>
      <c r="D440" s="337"/>
      <c r="E440" s="338"/>
    </row>
    <row r="441" spans="3:5" s="336" customFormat="1" ht="13.5" customHeight="1">
      <c r="C441" s="337"/>
      <c r="D441" s="337"/>
      <c r="E441" s="338"/>
    </row>
    <row r="442" spans="3:5" s="336" customFormat="1" ht="13.5" customHeight="1">
      <c r="C442" s="337"/>
      <c r="D442" s="337"/>
      <c r="E442" s="338"/>
    </row>
    <row r="443" spans="3:5" s="336" customFormat="1" ht="13.5" customHeight="1">
      <c r="C443" s="337"/>
      <c r="D443" s="337"/>
      <c r="E443" s="338"/>
    </row>
    <row r="444" spans="3:5" s="336" customFormat="1" ht="13.5" customHeight="1">
      <c r="C444" s="337"/>
      <c r="D444" s="337"/>
      <c r="E444" s="338"/>
    </row>
    <row r="445" spans="3:5" s="336" customFormat="1" ht="13.5" customHeight="1">
      <c r="C445" s="337"/>
      <c r="D445" s="337"/>
      <c r="E445" s="338"/>
    </row>
    <row r="446" spans="3:5" s="336" customFormat="1" ht="13.5" customHeight="1">
      <c r="C446" s="337"/>
      <c r="D446" s="337"/>
      <c r="E446" s="338"/>
    </row>
    <row r="447" spans="3:5" s="336" customFormat="1" ht="13.5" customHeight="1">
      <c r="C447" s="337"/>
      <c r="D447" s="337"/>
      <c r="E447" s="338"/>
    </row>
    <row r="448" spans="3:5" s="336" customFormat="1" ht="13.5" customHeight="1">
      <c r="C448" s="337"/>
      <c r="D448" s="337"/>
      <c r="E448" s="338"/>
    </row>
    <row r="449" spans="3:5" s="336" customFormat="1" ht="13.5" customHeight="1">
      <c r="C449" s="337"/>
      <c r="D449" s="337"/>
      <c r="E449" s="338"/>
    </row>
    <row r="450" spans="3:5" s="336" customFormat="1" ht="13.5" customHeight="1">
      <c r="C450" s="337"/>
      <c r="D450" s="337"/>
      <c r="E450" s="338"/>
    </row>
    <row r="451" spans="3:5" s="336" customFormat="1" ht="13.5" customHeight="1">
      <c r="C451" s="337"/>
      <c r="D451" s="337"/>
      <c r="E451" s="338"/>
    </row>
    <row r="452" spans="3:5" s="336" customFormat="1" ht="13.5" customHeight="1">
      <c r="C452" s="337"/>
      <c r="D452" s="337"/>
      <c r="E452" s="338"/>
    </row>
    <row r="453" spans="3:5" s="336" customFormat="1" ht="13.5" customHeight="1">
      <c r="C453" s="337"/>
      <c r="D453" s="337"/>
      <c r="E453" s="338"/>
    </row>
    <row r="454" spans="3:5" s="336" customFormat="1" ht="13.5" customHeight="1">
      <c r="C454" s="337"/>
      <c r="D454" s="337"/>
      <c r="E454" s="338"/>
    </row>
    <row r="455" spans="3:5" s="336" customFormat="1" ht="13.5" customHeight="1">
      <c r="C455" s="337"/>
      <c r="D455" s="337"/>
      <c r="E455" s="338"/>
    </row>
    <row r="456" spans="3:5" s="336" customFormat="1" ht="13.5" customHeight="1">
      <c r="C456" s="337"/>
      <c r="D456" s="337"/>
      <c r="E456" s="338"/>
    </row>
    <row r="457" spans="3:5" s="336" customFormat="1" ht="13.5" customHeight="1">
      <c r="C457" s="337"/>
      <c r="D457" s="337"/>
      <c r="E457" s="338"/>
    </row>
    <row r="458" spans="3:5" s="336" customFormat="1" ht="13.5" customHeight="1">
      <c r="C458" s="337"/>
      <c r="D458" s="337"/>
      <c r="E458" s="338"/>
    </row>
    <row r="459" spans="3:5" s="336" customFormat="1" ht="13.5" customHeight="1">
      <c r="C459" s="337"/>
      <c r="D459" s="337"/>
      <c r="E459" s="338"/>
    </row>
    <row r="460" spans="3:5" s="336" customFormat="1" ht="13.5" customHeight="1">
      <c r="C460" s="337"/>
      <c r="D460" s="337"/>
      <c r="E460" s="338"/>
    </row>
    <row r="461" spans="3:5" s="336" customFormat="1" ht="13.5" customHeight="1">
      <c r="C461" s="337"/>
      <c r="D461" s="337"/>
      <c r="E461" s="338"/>
    </row>
    <row r="462" spans="3:5" s="336" customFormat="1" ht="13.5" customHeight="1">
      <c r="C462" s="337"/>
      <c r="D462" s="337"/>
      <c r="E462" s="338"/>
    </row>
    <row r="463" spans="3:5" s="336" customFormat="1" ht="13.5" customHeight="1">
      <c r="C463" s="337"/>
      <c r="D463" s="337"/>
      <c r="E463" s="338"/>
    </row>
    <row r="464" spans="3:5" s="336" customFormat="1" ht="13.5" customHeight="1">
      <c r="C464" s="337"/>
      <c r="D464" s="337"/>
      <c r="E464" s="338"/>
    </row>
    <row r="465" spans="3:5" s="336" customFormat="1" ht="13.5" customHeight="1">
      <c r="C465" s="337"/>
      <c r="D465" s="337"/>
      <c r="E465" s="338"/>
    </row>
    <row r="466" spans="3:5" s="336" customFormat="1" ht="13.5" customHeight="1">
      <c r="C466" s="337"/>
      <c r="D466" s="337"/>
      <c r="E466" s="338"/>
    </row>
    <row r="467" spans="3:5" s="336" customFormat="1" ht="13.5" customHeight="1">
      <c r="C467" s="337"/>
      <c r="D467" s="337"/>
      <c r="E467" s="338"/>
    </row>
    <row r="468" spans="3:5" s="336" customFormat="1" ht="13.5" customHeight="1">
      <c r="C468" s="337"/>
      <c r="D468" s="337"/>
      <c r="E468" s="338"/>
    </row>
    <row r="469" spans="3:5" s="336" customFormat="1" ht="13.5" customHeight="1">
      <c r="C469" s="337"/>
      <c r="D469" s="337"/>
      <c r="E469" s="338"/>
    </row>
    <row r="470" spans="3:5" s="336" customFormat="1" ht="13.5" customHeight="1">
      <c r="C470" s="337"/>
      <c r="D470" s="337"/>
      <c r="E470" s="338"/>
    </row>
    <row r="471" spans="3:5" s="336" customFormat="1" ht="13.5" customHeight="1">
      <c r="C471" s="337"/>
      <c r="D471" s="337"/>
      <c r="E471" s="338"/>
    </row>
    <row r="472" spans="3:5" s="336" customFormat="1" ht="13.5" customHeight="1">
      <c r="C472" s="337"/>
      <c r="D472" s="337"/>
      <c r="E472" s="338"/>
    </row>
    <row r="473" spans="3:5" s="336" customFormat="1" ht="13.5" customHeight="1">
      <c r="C473" s="337"/>
      <c r="D473" s="337"/>
      <c r="E473" s="338"/>
    </row>
    <row r="474" spans="3:5" s="336" customFormat="1" ht="13.5" customHeight="1">
      <c r="C474" s="337"/>
      <c r="D474" s="337"/>
      <c r="E474" s="338"/>
    </row>
    <row r="475" spans="3:5" s="336" customFormat="1" ht="13.5" customHeight="1">
      <c r="C475" s="337"/>
      <c r="D475" s="337"/>
      <c r="E475" s="338"/>
    </row>
    <row r="476" spans="3:5" s="336" customFormat="1" ht="13.5" customHeight="1">
      <c r="C476" s="337"/>
      <c r="D476" s="337"/>
      <c r="E476" s="338"/>
    </row>
    <row r="477" spans="3:5" s="336" customFormat="1" ht="13.5" customHeight="1">
      <c r="C477" s="337"/>
      <c r="D477" s="337"/>
      <c r="E477" s="338"/>
    </row>
    <row r="478" spans="3:5" s="336" customFormat="1" ht="13.5" customHeight="1">
      <c r="C478" s="337"/>
      <c r="D478" s="337"/>
      <c r="E478" s="338"/>
    </row>
    <row r="479" spans="3:5" s="336" customFormat="1" ht="13.5" customHeight="1">
      <c r="C479" s="337"/>
      <c r="D479" s="337"/>
      <c r="E479" s="338"/>
    </row>
    <row r="480" spans="3:5" s="336" customFormat="1" ht="13.5" customHeight="1">
      <c r="C480" s="337"/>
      <c r="D480" s="337"/>
      <c r="E480" s="338"/>
    </row>
    <row r="481" spans="3:5" s="336" customFormat="1" ht="13.5" customHeight="1">
      <c r="C481" s="337"/>
      <c r="D481" s="337"/>
      <c r="E481" s="338"/>
    </row>
    <row r="482" spans="3:5" s="336" customFormat="1" ht="13.5" customHeight="1">
      <c r="C482" s="337"/>
      <c r="D482" s="337"/>
      <c r="E482" s="338"/>
    </row>
    <row r="483" spans="3:5" s="336" customFormat="1" ht="13.5" customHeight="1">
      <c r="C483" s="337"/>
      <c r="D483" s="337"/>
      <c r="E483" s="338"/>
    </row>
    <row r="484" spans="3:5" s="336" customFormat="1" ht="13.5" customHeight="1">
      <c r="C484" s="337"/>
      <c r="D484" s="337"/>
      <c r="E484" s="338"/>
    </row>
    <row r="485" spans="3:5" s="336" customFormat="1" ht="13.5" customHeight="1">
      <c r="C485" s="337"/>
      <c r="D485" s="337"/>
      <c r="E485" s="338"/>
    </row>
    <row r="486" spans="3:5" s="336" customFormat="1" ht="13.5" customHeight="1">
      <c r="C486" s="337"/>
      <c r="D486" s="337"/>
      <c r="E486" s="338"/>
    </row>
    <row r="487" spans="3:5" s="336" customFormat="1" ht="13.5" customHeight="1">
      <c r="C487" s="337"/>
      <c r="D487" s="337"/>
      <c r="E487" s="338"/>
    </row>
    <row r="488" spans="3:5" s="336" customFormat="1" ht="13.5" customHeight="1">
      <c r="C488" s="337"/>
      <c r="D488" s="337"/>
      <c r="E488" s="338"/>
    </row>
    <row r="489" spans="3:5" s="336" customFormat="1" ht="13.5" customHeight="1">
      <c r="C489" s="337"/>
      <c r="D489" s="337"/>
      <c r="E489" s="338"/>
    </row>
    <row r="490" spans="3:5" s="336" customFormat="1" ht="13.5" customHeight="1">
      <c r="C490" s="337"/>
      <c r="D490" s="337"/>
      <c r="E490" s="338"/>
    </row>
    <row r="491" spans="3:5" s="336" customFormat="1" ht="13.5" customHeight="1">
      <c r="C491" s="337"/>
      <c r="D491" s="337"/>
      <c r="E491" s="338"/>
    </row>
    <row r="492" spans="3:5" s="336" customFormat="1" ht="13.5" customHeight="1">
      <c r="C492" s="337"/>
      <c r="D492" s="337"/>
      <c r="E492" s="338"/>
    </row>
    <row r="493" spans="3:5" s="336" customFormat="1" ht="13.5" customHeight="1">
      <c r="C493" s="337"/>
      <c r="D493" s="337"/>
      <c r="E493" s="338"/>
    </row>
    <row r="494" spans="3:5" s="336" customFormat="1" ht="13.5" customHeight="1">
      <c r="C494" s="337"/>
      <c r="D494" s="337"/>
      <c r="E494" s="338"/>
    </row>
    <row r="495" spans="3:5" s="336" customFormat="1" ht="13.5" customHeight="1">
      <c r="C495" s="337"/>
      <c r="D495" s="337"/>
      <c r="E495" s="338"/>
    </row>
    <row r="496" spans="3:5" s="336" customFormat="1" ht="13.5" customHeight="1">
      <c r="C496" s="337"/>
      <c r="D496" s="337"/>
      <c r="E496" s="338"/>
    </row>
    <row r="497" spans="3:5" s="336" customFormat="1" ht="13.5" customHeight="1">
      <c r="C497" s="337"/>
      <c r="D497" s="337"/>
      <c r="E497" s="338"/>
    </row>
    <row r="498" spans="3:5" s="336" customFormat="1" ht="13.5" customHeight="1">
      <c r="C498" s="337"/>
      <c r="D498" s="337"/>
      <c r="E498" s="338"/>
    </row>
    <row r="499" spans="3:5" s="336" customFormat="1" ht="13.5" customHeight="1">
      <c r="C499" s="337"/>
      <c r="D499" s="337"/>
      <c r="E499" s="338"/>
    </row>
    <row r="500" spans="3:5" s="336" customFormat="1" ht="13.5" customHeight="1">
      <c r="C500" s="337"/>
      <c r="D500" s="337"/>
      <c r="E500" s="338"/>
    </row>
    <row r="501" spans="3:5" s="336" customFormat="1" ht="13.5" customHeight="1">
      <c r="C501" s="337"/>
      <c r="D501" s="337"/>
      <c r="E501" s="338"/>
    </row>
    <row r="502" spans="3:5" s="336" customFormat="1" ht="13.5" customHeight="1">
      <c r="C502" s="337"/>
      <c r="D502" s="337"/>
      <c r="E502" s="338"/>
    </row>
    <row r="503" spans="3:5" s="336" customFormat="1" ht="13.5" customHeight="1">
      <c r="C503" s="337"/>
      <c r="D503" s="337"/>
      <c r="E503" s="338"/>
    </row>
    <row r="504" spans="3:5" s="336" customFormat="1" ht="13.5" customHeight="1">
      <c r="C504" s="337"/>
      <c r="D504" s="337"/>
      <c r="E504" s="338"/>
    </row>
    <row r="505" spans="3:5" s="336" customFormat="1" ht="13.5" customHeight="1">
      <c r="C505" s="337"/>
      <c r="D505" s="337"/>
      <c r="E505" s="338"/>
    </row>
    <row r="506" spans="3:5" s="336" customFormat="1" ht="13.5" customHeight="1">
      <c r="C506" s="337"/>
      <c r="D506" s="337"/>
      <c r="E506" s="338"/>
    </row>
    <row r="507" spans="3:5" s="336" customFormat="1" ht="13.5" customHeight="1">
      <c r="C507" s="337"/>
      <c r="D507" s="337"/>
      <c r="E507" s="338"/>
    </row>
    <row r="508" spans="3:5" s="336" customFormat="1" ht="13.5" customHeight="1">
      <c r="C508" s="337"/>
      <c r="D508" s="337"/>
      <c r="E508" s="338"/>
    </row>
    <row r="509" spans="3:5" s="336" customFormat="1" ht="13.5" customHeight="1">
      <c r="C509" s="337"/>
      <c r="D509" s="337"/>
      <c r="E509" s="338"/>
    </row>
    <row r="510" spans="3:5" s="336" customFormat="1" ht="13.5" customHeight="1">
      <c r="C510" s="337"/>
      <c r="D510" s="337"/>
      <c r="E510" s="338"/>
    </row>
    <row r="511" spans="3:5" s="336" customFormat="1" ht="13.5" customHeight="1">
      <c r="C511" s="337"/>
      <c r="D511" s="337"/>
      <c r="E511" s="338"/>
    </row>
    <row r="512" spans="3:5" s="336" customFormat="1" ht="13.5" customHeight="1">
      <c r="C512" s="337"/>
      <c r="D512" s="337"/>
      <c r="E512" s="338"/>
    </row>
    <row r="513" spans="3:5" s="336" customFormat="1" ht="13.5" customHeight="1">
      <c r="C513" s="337"/>
      <c r="D513" s="337"/>
      <c r="E513" s="338"/>
    </row>
    <row r="514" spans="3:5" s="336" customFormat="1" ht="13.5" customHeight="1">
      <c r="C514" s="337"/>
      <c r="D514" s="337"/>
      <c r="E514" s="338"/>
    </row>
    <row r="515" spans="3:5" s="336" customFormat="1" ht="13.5" customHeight="1">
      <c r="C515" s="337"/>
      <c r="D515" s="337"/>
      <c r="E515" s="338"/>
    </row>
    <row r="516" spans="3:5" s="336" customFormat="1" ht="13.5" customHeight="1">
      <c r="C516" s="337"/>
      <c r="D516" s="337"/>
      <c r="E516" s="338"/>
    </row>
    <row r="517" spans="3:5" s="336" customFormat="1" ht="13.5" customHeight="1">
      <c r="C517" s="337"/>
      <c r="D517" s="337"/>
      <c r="E517" s="338"/>
    </row>
    <row r="518" spans="3:5" s="336" customFormat="1" ht="13.5" customHeight="1">
      <c r="C518" s="337"/>
      <c r="D518" s="337"/>
      <c r="E518" s="338"/>
    </row>
    <row r="519" spans="3:5" s="336" customFormat="1" ht="13.5" customHeight="1">
      <c r="C519" s="337"/>
      <c r="D519" s="337"/>
      <c r="E519" s="338"/>
    </row>
    <row r="520" spans="3:5" s="336" customFormat="1" ht="13.5" customHeight="1">
      <c r="C520" s="337"/>
      <c r="D520" s="337"/>
      <c r="E520" s="338"/>
    </row>
    <row r="521" spans="3:5" s="336" customFormat="1" ht="13.5" customHeight="1">
      <c r="C521" s="337"/>
      <c r="D521" s="337"/>
      <c r="E521" s="338"/>
    </row>
    <row r="522" spans="3:5" s="336" customFormat="1" ht="13.5" customHeight="1">
      <c r="C522" s="337"/>
      <c r="D522" s="337"/>
      <c r="E522" s="338"/>
    </row>
    <row r="523" spans="3:5" s="336" customFormat="1" ht="13.5" customHeight="1">
      <c r="C523" s="337"/>
      <c r="D523" s="337"/>
      <c r="E523" s="338"/>
    </row>
    <row r="524" spans="3:5" s="336" customFormat="1" ht="13.5" customHeight="1">
      <c r="C524" s="337"/>
      <c r="D524" s="337"/>
      <c r="E524" s="338"/>
    </row>
    <row r="525" spans="3:5" s="336" customFormat="1" ht="13.5" customHeight="1">
      <c r="C525" s="337"/>
      <c r="D525" s="337"/>
      <c r="E525" s="338"/>
    </row>
    <row r="526" spans="3:5" s="336" customFormat="1" ht="13.5" customHeight="1">
      <c r="C526" s="337"/>
      <c r="D526" s="337"/>
      <c r="E526" s="338"/>
    </row>
    <row r="527" spans="3:5" s="336" customFormat="1" ht="13.5" customHeight="1">
      <c r="C527" s="337"/>
      <c r="D527" s="337"/>
      <c r="E527" s="338"/>
    </row>
    <row r="528" spans="3:5" s="336" customFormat="1" ht="13.5" customHeight="1">
      <c r="C528" s="337"/>
      <c r="D528" s="337"/>
      <c r="E528" s="338"/>
    </row>
    <row r="529" spans="3:5" s="336" customFormat="1" ht="13.5" customHeight="1">
      <c r="C529" s="337"/>
      <c r="D529" s="337"/>
      <c r="E529" s="338"/>
    </row>
    <row r="530" spans="3:5" s="336" customFormat="1" ht="13.5" customHeight="1">
      <c r="C530" s="337"/>
      <c r="D530" s="337"/>
      <c r="E530" s="338"/>
    </row>
    <row r="531" spans="3:5" s="336" customFormat="1" ht="13.5" customHeight="1">
      <c r="C531" s="337"/>
      <c r="D531" s="337"/>
      <c r="E531" s="338"/>
    </row>
    <row r="532" spans="3:5" s="336" customFormat="1" ht="13.5" customHeight="1">
      <c r="C532" s="337"/>
      <c r="D532" s="337"/>
      <c r="E532" s="338"/>
    </row>
    <row r="533" spans="3:5" s="336" customFormat="1" ht="13.5" customHeight="1">
      <c r="C533" s="337"/>
      <c r="D533" s="337"/>
      <c r="E533" s="338"/>
    </row>
    <row r="534" spans="3:5" s="336" customFormat="1" ht="13.5" customHeight="1">
      <c r="C534" s="337"/>
      <c r="D534" s="337"/>
      <c r="E534" s="338"/>
    </row>
    <row r="535" spans="3:5" s="336" customFormat="1" ht="13.5" customHeight="1">
      <c r="C535" s="337"/>
      <c r="D535" s="337"/>
      <c r="E535" s="338"/>
    </row>
    <row r="536" spans="3:5" s="336" customFormat="1" ht="13.5" customHeight="1">
      <c r="C536" s="337"/>
      <c r="D536" s="337"/>
      <c r="E536" s="338"/>
    </row>
    <row r="537" spans="3:5" s="336" customFormat="1" ht="13.5" customHeight="1">
      <c r="C537" s="337"/>
      <c r="D537" s="337"/>
      <c r="E537" s="338"/>
    </row>
    <row r="538" spans="3:5" s="336" customFormat="1" ht="13.5" customHeight="1">
      <c r="C538" s="337"/>
      <c r="D538" s="337"/>
      <c r="E538" s="338"/>
    </row>
    <row r="539" spans="3:5" s="336" customFormat="1" ht="13.5" customHeight="1">
      <c r="C539" s="337"/>
      <c r="D539" s="337"/>
      <c r="E539" s="338"/>
    </row>
    <row r="540" spans="3:5" s="336" customFormat="1" ht="13.5" customHeight="1">
      <c r="C540" s="337"/>
      <c r="D540" s="337"/>
      <c r="E540" s="338"/>
    </row>
    <row r="541" spans="3:5" s="336" customFormat="1" ht="13.5" customHeight="1">
      <c r="C541" s="337"/>
      <c r="D541" s="337"/>
      <c r="E541" s="338"/>
    </row>
    <row r="542" spans="3:5" s="336" customFormat="1" ht="13.5" customHeight="1">
      <c r="C542" s="337"/>
      <c r="D542" s="337"/>
      <c r="E542" s="338"/>
    </row>
    <row r="543" spans="3:5" s="336" customFormat="1" ht="13.5" customHeight="1">
      <c r="C543" s="337"/>
      <c r="D543" s="337"/>
      <c r="E543" s="338"/>
    </row>
    <row r="544" spans="3:5" s="336" customFormat="1" ht="13.5" customHeight="1">
      <c r="C544" s="337"/>
      <c r="D544" s="337"/>
      <c r="E544" s="338"/>
    </row>
    <row r="545" spans="3:5" s="336" customFormat="1" ht="13.5" customHeight="1">
      <c r="C545" s="337"/>
      <c r="D545" s="337"/>
      <c r="E545" s="338"/>
    </row>
    <row r="546" spans="3:5" s="336" customFormat="1" ht="13.5" customHeight="1">
      <c r="C546" s="337"/>
      <c r="D546" s="337"/>
      <c r="E546" s="338"/>
    </row>
    <row r="547" spans="3:5" s="336" customFormat="1" ht="13.5" customHeight="1">
      <c r="C547" s="337"/>
      <c r="D547" s="337"/>
      <c r="E547" s="338"/>
    </row>
    <row r="548" spans="3:5" s="336" customFormat="1" ht="13.5" customHeight="1">
      <c r="C548" s="337"/>
      <c r="D548" s="337"/>
      <c r="E548" s="338"/>
    </row>
    <row r="549" spans="3:5" s="336" customFormat="1" ht="13.5" customHeight="1">
      <c r="C549" s="337"/>
      <c r="D549" s="337"/>
      <c r="E549" s="338"/>
    </row>
    <row r="550" spans="3:5" s="336" customFormat="1" ht="13.5" customHeight="1">
      <c r="C550" s="337"/>
      <c r="D550" s="337"/>
      <c r="E550" s="338"/>
    </row>
    <row r="551" spans="3:5" s="336" customFormat="1" ht="13.5" customHeight="1">
      <c r="C551" s="337"/>
      <c r="D551" s="337"/>
      <c r="E551" s="338"/>
    </row>
    <row r="552" spans="3:5" s="336" customFormat="1" ht="13.5" customHeight="1">
      <c r="C552" s="337"/>
      <c r="D552" s="337"/>
      <c r="E552" s="338"/>
    </row>
    <row r="553" spans="3:5" s="336" customFormat="1" ht="13.5" customHeight="1">
      <c r="C553" s="337"/>
      <c r="D553" s="337"/>
      <c r="E553" s="338"/>
    </row>
    <row r="554" spans="3:5" s="336" customFormat="1" ht="13.5" customHeight="1">
      <c r="C554" s="337"/>
      <c r="D554" s="337"/>
      <c r="E554" s="338"/>
    </row>
    <row r="555" spans="3:5" s="336" customFormat="1" ht="13.5" customHeight="1">
      <c r="C555" s="337"/>
      <c r="D555" s="337"/>
      <c r="E555" s="338"/>
    </row>
    <row r="556" spans="3:5" s="336" customFormat="1" ht="13.5" customHeight="1">
      <c r="C556" s="337"/>
      <c r="D556" s="337"/>
      <c r="E556" s="338"/>
    </row>
    <row r="557" spans="3:5" s="336" customFormat="1" ht="13.5" customHeight="1">
      <c r="C557" s="337"/>
      <c r="D557" s="337"/>
      <c r="E557" s="338"/>
    </row>
    <row r="558" spans="3:5" s="336" customFormat="1" ht="13.5" customHeight="1">
      <c r="C558" s="337"/>
      <c r="D558" s="337"/>
      <c r="E558" s="338"/>
    </row>
    <row r="559" spans="3:5" s="336" customFormat="1" ht="13.5" customHeight="1">
      <c r="C559" s="337"/>
      <c r="D559" s="337"/>
      <c r="E559" s="338"/>
    </row>
    <row r="560" spans="3:5" s="336" customFormat="1" ht="13.5" customHeight="1">
      <c r="C560" s="337"/>
      <c r="D560" s="337"/>
      <c r="E560" s="338"/>
    </row>
    <row r="561" spans="3:5" s="336" customFormat="1" ht="13.5" customHeight="1">
      <c r="C561" s="337"/>
      <c r="D561" s="337"/>
      <c r="E561" s="338"/>
    </row>
    <row r="562" spans="3:5" s="336" customFormat="1" ht="13.5" customHeight="1">
      <c r="C562" s="337"/>
      <c r="D562" s="337"/>
      <c r="E562" s="338"/>
    </row>
    <row r="563" spans="3:5" s="336" customFormat="1" ht="13.5" customHeight="1">
      <c r="C563" s="337"/>
      <c r="D563" s="337"/>
      <c r="E563" s="338"/>
    </row>
    <row r="564" spans="3:5" s="336" customFormat="1" ht="13.5" customHeight="1">
      <c r="C564" s="337"/>
      <c r="D564" s="337"/>
      <c r="E564" s="338"/>
    </row>
    <row r="565" spans="3:5" s="336" customFormat="1" ht="13.5" customHeight="1">
      <c r="C565" s="337"/>
      <c r="D565" s="337"/>
      <c r="E565" s="338"/>
    </row>
    <row r="566" spans="3:5" s="336" customFormat="1" ht="13.5" customHeight="1">
      <c r="C566" s="337"/>
      <c r="D566" s="337"/>
      <c r="E566" s="338"/>
    </row>
    <row r="567" spans="3:5" s="336" customFormat="1" ht="13.5" customHeight="1">
      <c r="C567" s="337"/>
      <c r="D567" s="337"/>
      <c r="E567" s="338"/>
    </row>
    <row r="568" spans="3:5" s="336" customFormat="1" ht="13.5" customHeight="1">
      <c r="C568" s="337"/>
      <c r="D568" s="337"/>
      <c r="E568" s="338"/>
    </row>
    <row r="569" spans="3:5" s="336" customFormat="1" ht="13.5" customHeight="1">
      <c r="C569" s="337"/>
      <c r="D569" s="337"/>
      <c r="E569" s="338"/>
    </row>
    <row r="570" spans="3:5" s="336" customFormat="1" ht="13.5" customHeight="1">
      <c r="C570" s="337"/>
      <c r="D570" s="337"/>
      <c r="E570" s="338"/>
    </row>
    <row r="571" spans="3:5" s="336" customFormat="1" ht="13.5" customHeight="1">
      <c r="C571" s="337"/>
      <c r="D571" s="337"/>
      <c r="E571" s="338"/>
    </row>
    <row r="572" spans="3:5" s="336" customFormat="1" ht="13.5" customHeight="1">
      <c r="C572" s="337"/>
      <c r="D572" s="337"/>
      <c r="E572" s="338"/>
    </row>
    <row r="573" spans="3:5" s="336" customFormat="1" ht="13.5" customHeight="1">
      <c r="C573" s="337"/>
      <c r="D573" s="337"/>
      <c r="E573" s="338"/>
    </row>
    <row r="574" spans="3:5" s="336" customFormat="1" ht="13.5" customHeight="1">
      <c r="C574" s="337"/>
      <c r="D574" s="337"/>
      <c r="E574" s="338"/>
    </row>
    <row r="575" spans="3:5" s="336" customFormat="1" ht="13.5" customHeight="1">
      <c r="C575" s="337"/>
      <c r="D575" s="337"/>
      <c r="E575" s="338"/>
    </row>
    <row r="576" spans="3:5" s="336" customFormat="1" ht="13.5" customHeight="1">
      <c r="C576" s="337"/>
      <c r="D576" s="337"/>
      <c r="E576" s="338"/>
    </row>
    <row r="577" spans="3:5" s="336" customFormat="1" ht="13.5" customHeight="1">
      <c r="C577" s="337"/>
      <c r="D577" s="337"/>
      <c r="E577" s="338"/>
    </row>
    <row r="578" spans="3:5" s="336" customFormat="1" ht="13.5" customHeight="1">
      <c r="C578" s="337"/>
      <c r="D578" s="337"/>
      <c r="E578" s="338"/>
    </row>
    <row r="579" spans="3:5" s="336" customFormat="1" ht="13.5" customHeight="1">
      <c r="C579" s="337"/>
      <c r="D579" s="337"/>
      <c r="E579" s="338"/>
    </row>
    <row r="580" spans="3:5" s="336" customFormat="1" ht="13.5" customHeight="1">
      <c r="C580" s="337"/>
      <c r="D580" s="337"/>
      <c r="E580" s="338"/>
    </row>
    <row r="581" spans="3:5" s="336" customFormat="1" ht="13.5" customHeight="1">
      <c r="C581" s="337"/>
      <c r="D581" s="337"/>
      <c r="E581" s="338"/>
    </row>
    <row r="582" spans="3:5" s="336" customFormat="1" ht="13.5" customHeight="1">
      <c r="C582" s="337"/>
      <c r="D582" s="337"/>
      <c r="E582" s="338"/>
    </row>
    <row r="583" spans="3:5" s="336" customFormat="1" ht="13.5" customHeight="1">
      <c r="C583" s="337"/>
      <c r="D583" s="337"/>
      <c r="E583" s="338"/>
    </row>
    <row r="584" spans="3:5" s="336" customFormat="1" ht="13.5" customHeight="1">
      <c r="C584" s="337"/>
      <c r="D584" s="337"/>
      <c r="E584" s="338"/>
    </row>
    <row r="585" spans="3:5" s="336" customFormat="1" ht="13.5" customHeight="1">
      <c r="C585" s="337"/>
      <c r="D585" s="337"/>
      <c r="E585" s="338"/>
    </row>
    <row r="586" spans="3:5" s="336" customFormat="1" ht="13.5" customHeight="1">
      <c r="C586" s="337"/>
      <c r="D586" s="337"/>
      <c r="E586" s="338"/>
    </row>
    <row r="587" spans="3:5" s="336" customFormat="1" ht="13.5" customHeight="1">
      <c r="C587" s="337"/>
      <c r="D587" s="337"/>
      <c r="E587" s="338"/>
    </row>
    <row r="588" spans="3:5" s="336" customFormat="1" ht="13.5" customHeight="1">
      <c r="C588" s="337"/>
      <c r="D588" s="337"/>
      <c r="E588" s="338"/>
    </row>
    <row r="589" spans="3:5" s="336" customFormat="1" ht="13.5" customHeight="1">
      <c r="C589" s="337"/>
      <c r="D589" s="337"/>
      <c r="E589" s="338"/>
    </row>
    <row r="590" spans="3:5" s="336" customFormat="1" ht="13.5" customHeight="1">
      <c r="C590" s="337"/>
      <c r="D590" s="337"/>
      <c r="E590" s="338"/>
    </row>
    <row r="591" spans="3:5" s="336" customFormat="1" ht="13.5" customHeight="1">
      <c r="C591" s="337"/>
      <c r="D591" s="337"/>
      <c r="E591" s="338"/>
    </row>
    <row r="592" spans="3:5" s="336" customFormat="1" ht="13.5" customHeight="1">
      <c r="C592" s="337"/>
      <c r="D592" s="337"/>
      <c r="E592" s="338"/>
    </row>
    <row r="593" spans="3:5" s="336" customFormat="1" ht="13.5" customHeight="1">
      <c r="C593" s="337"/>
      <c r="D593" s="337"/>
      <c r="E593" s="338"/>
    </row>
    <row r="594" spans="3:5" s="336" customFormat="1" ht="13.5" customHeight="1">
      <c r="C594" s="337"/>
      <c r="D594" s="337"/>
      <c r="E594" s="338"/>
    </row>
    <row r="595" spans="3:5" s="336" customFormat="1" ht="13.5" customHeight="1">
      <c r="C595" s="337"/>
      <c r="D595" s="337"/>
      <c r="E595" s="338"/>
    </row>
    <row r="596" spans="3:5" s="336" customFormat="1" ht="13.5" customHeight="1">
      <c r="C596" s="337"/>
      <c r="D596" s="337"/>
      <c r="E596" s="338"/>
    </row>
    <row r="597" spans="3:5" s="336" customFormat="1" ht="13.5" customHeight="1">
      <c r="C597" s="337"/>
      <c r="D597" s="337"/>
      <c r="E597" s="338"/>
    </row>
    <row r="598" spans="3:5" s="336" customFormat="1" ht="13.5" customHeight="1">
      <c r="C598" s="337"/>
      <c r="D598" s="337"/>
      <c r="E598" s="338"/>
    </row>
    <row r="599" spans="3:5" s="336" customFormat="1" ht="13.5" customHeight="1">
      <c r="C599" s="337"/>
      <c r="D599" s="337"/>
      <c r="E599" s="338"/>
    </row>
    <row r="600" spans="3:5" s="336" customFormat="1" ht="13.5" customHeight="1">
      <c r="C600" s="337"/>
      <c r="D600" s="337"/>
      <c r="E600" s="338"/>
    </row>
    <row r="601" spans="3:5" s="336" customFormat="1" ht="13.5" customHeight="1">
      <c r="C601" s="337"/>
      <c r="D601" s="337"/>
      <c r="E601" s="338"/>
    </row>
    <row r="602" spans="3:5" s="336" customFormat="1" ht="13.5" customHeight="1">
      <c r="C602" s="337"/>
      <c r="D602" s="337"/>
      <c r="E602" s="338"/>
    </row>
    <row r="603" spans="3:5" s="336" customFormat="1" ht="13.5" customHeight="1">
      <c r="C603" s="337"/>
      <c r="D603" s="337"/>
      <c r="E603" s="338"/>
    </row>
    <row r="604" spans="3:5" s="336" customFormat="1" ht="13.5" customHeight="1">
      <c r="C604" s="337"/>
      <c r="D604" s="337"/>
      <c r="E604" s="338"/>
    </row>
    <row r="605" spans="3:5" s="336" customFormat="1" ht="13.5" customHeight="1">
      <c r="C605" s="337"/>
      <c r="D605" s="337"/>
      <c r="E605" s="338"/>
    </row>
    <row r="606" spans="3:5" s="336" customFormat="1" ht="13.5" customHeight="1">
      <c r="C606" s="337"/>
      <c r="D606" s="337"/>
      <c r="E606" s="338"/>
    </row>
    <row r="607" spans="3:5" s="336" customFormat="1" ht="13.5" customHeight="1">
      <c r="C607" s="337"/>
      <c r="D607" s="337"/>
      <c r="E607" s="338"/>
    </row>
    <row r="608" spans="3:5" s="336" customFormat="1" ht="13.5" customHeight="1">
      <c r="C608" s="337"/>
      <c r="D608" s="337"/>
      <c r="E608" s="338"/>
    </row>
    <row r="609" spans="3:5" s="336" customFormat="1" ht="13.5" customHeight="1">
      <c r="C609" s="337"/>
      <c r="D609" s="337"/>
      <c r="E609" s="338"/>
    </row>
    <row r="610" spans="3:5" s="336" customFormat="1" ht="13.5" customHeight="1">
      <c r="C610" s="337"/>
      <c r="D610" s="337"/>
      <c r="E610" s="338"/>
    </row>
    <row r="611" spans="3:5" s="336" customFormat="1" ht="13.5" customHeight="1">
      <c r="C611" s="337"/>
      <c r="D611" s="337"/>
      <c r="E611" s="338"/>
    </row>
    <row r="612" spans="3:5" s="336" customFormat="1" ht="13.5" customHeight="1">
      <c r="C612" s="337"/>
      <c r="D612" s="337"/>
      <c r="E612" s="338"/>
    </row>
    <row r="613" spans="3:5" s="336" customFormat="1" ht="13.5" customHeight="1">
      <c r="C613" s="337"/>
      <c r="D613" s="337"/>
      <c r="E613" s="338"/>
    </row>
    <row r="614" spans="3:5" s="336" customFormat="1" ht="13.5" customHeight="1">
      <c r="C614" s="337"/>
      <c r="D614" s="337"/>
      <c r="E614" s="338"/>
    </row>
    <row r="615" spans="3:5" s="336" customFormat="1" ht="13.5" customHeight="1">
      <c r="C615" s="337"/>
      <c r="D615" s="337"/>
      <c r="E615" s="338"/>
    </row>
    <row r="616" spans="3:5" s="336" customFormat="1" ht="13.5" customHeight="1">
      <c r="C616" s="337"/>
      <c r="D616" s="337"/>
      <c r="E616" s="338"/>
    </row>
    <row r="617" spans="3:5" s="336" customFormat="1" ht="13.5" customHeight="1">
      <c r="C617" s="337"/>
      <c r="D617" s="337"/>
      <c r="E617" s="338"/>
    </row>
    <row r="618" spans="3:5" s="336" customFormat="1" ht="13.5" customHeight="1">
      <c r="C618" s="337"/>
      <c r="D618" s="337"/>
      <c r="E618" s="338"/>
    </row>
    <row r="619" spans="3:5" s="336" customFormat="1" ht="13.5" customHeight="1">
      <c r="C619" s="337"/>
      <c r="D619" s="337"/>
      <c r="E619" s="338"/>
    </row>
    <row r="620" spans="3:5" s="336" customFormat="1" ht="13.5" customHeight="1">
      <c r="C620" s="337"/>
      <c r="D620" s="337"/>
      <c r="E620" s="338"/>
    </row>
    <row r="621" spans="3:5" s="336" customFormat="1" ht="13.5" customHeight="1">
      <c r="C621" s="337"/>
      <c r="D621" s="337"/>
      <c r="E621" s="338"/>
    </row>
    <row r="622" spans="3:5" s="336" customFormat="1" ht="13.5" customHeight="1">
      <c r="C622" s="337"/>
      <c r="D622" s="337"/>
      <c r="E622" s="338"/>
    </row>
    <row r="623" spans="3:5" s="336" customFormat="1" ht="13.5" customHeight="1">
      <c r="C623" s="337"/>
      <c r="D623" s="337"/>
      <c r="E623" s="338"/>
    </row>
    <row r="624" spans="3:5" s="336" customFormat="1" ht="13.5" customHeight="1">
      <c r="C624" s="337"/>
      <c r="D624" s="337"/>
      <c r="E624" s="338"/>
    </row>
    <row r="625" spans="3:5" s="336" customFormat="1" ht="13.5" customHeight="1">
      <c r="C625" s="337"/>
      <c r="D625" s="337"/>
      <c r="E625" s="338"/>
    </row>
    <row r="626" spans="3:5" s="336" customFormat="1" ht="13.5" customHeight="1">
      <c r="C626" s="337"/>
      <c r="D626" s="337"/>
      <c r="E626" s="338"/>
    </row>
    <row r="627" spans="3:5" s="336" customFormat="1" ht="13.5" customHeight="1">
      <c r="C627" s="337"/>
      <c r="D627" s="337"/>
      <c r="E627" s="338"/>
    </row>
    <row r="628" spans="3:5" s="336" customFormat="1" ht="13.5" customHeight="1">
      <c r="C628" s="337"/>
      <c r="D628" s="337"/>
      <c r="E628" s="338"/>
    </row>
    <row r="629" spans="3:5" s="336" customFormat="1" ht="13.5" customHeight="1">
      <c r="C629" s="337"/>
      <c r="D629" s="337"/>
      <c r="E629" s="338"/>
    </row>
    <row r="630" spans="3:5" s="336" customFormat="1" ht="13.5" customHeight="1">
      <c r="C630" s="337"/>
      <c r="D630" s="337"/>
      <c r="E630" s="338"/>
    </row>
    <row r="631" spans="3:5" s="336" customFormat="1" ht="13.5" customHeight="1">
      <c r="C631" s="337"/>
      <c r="D631" s="337"/>
      <c r="E631" s="338"/>
    </row>
    <row r="632" spans="3:5" s="336" customFormat="1" ht="13.5" customHeight="1">
      <c r="C632" s="337"/>
      <c r="D632" s="337"/>
      <c r="E632" s="338"/>
    </row>
    <row r="633" spans="3:5" s="336" customFormat="1" ht="13.5" customHeight="1">
      <c r="C633" s="337"/>
      <c r="D633" s="337"/>
      <c r="E633" s="338"/>
    </row>
    <row r="634" spans="3:5" s="336" customFormat="1" ht="13.5" customHeight="1">
      <c r="C634" s="337"/>
      <c r="D634" s="337"/>
      <c r="E634" s="338"/>
    </row>
    <row r="635" spans="3:5" s="336" customFormat="1" ht="13.5" customHeight="1">
      <c r="C635" s="337"/>
      <c r="D635" s="337"/>
      <c r="E635" s="338"/>
    </row>
    <row r="636" spans="3:5" s="336" customFormat="1" ht="13.5" customHeight="1">
      <c r="C636" s="337"/>
      <c r="D636" s="337"/>
      <c r="E636" s="338"/>
    </row>
    <row r="637" spans="3:5" s="336" customFormat="1" ht="13.5" customHeight="1">
      <c r="C637" s="337"/>
      <c r="D637" s="337"/>
      <c r="E637" s="338"/>
    </row>
    <row r="638" spans="3:5" s="336" customFormat="1" ht="13.5" customHeight="1">
      <c r="C638" s="337"/>
      <c r="D638" s="337"/>
      <c r="E638" s="338"/>
    </row>
    <row r="639" spans="3:5" s="336" customFormat="1" ht="13.5" customHeight="1">
      <c r="C639" s="337"/>
      <c r="D639" s="337"/>
      <c r="E639" s="338"/>
    </row>
    <row r="640" spans="3:5" s="336" customFormat="1" ht="13.5" customHeight="1">
      <c r="C640" s="337"/>
      <c r="D640" s="337"/>
      <c r="E640" s="338"/>
    </row>
    <row r="641" spans="3:5" s="336" customFormat="1" ht="13.5" customHeight="1">
      <c r="C641" s="337"/>
      <c r="D641" s="337"/>
      <c r="E641" s="338"/>
    </row>
    <row r="642" spans="3:5" s="336" customFormat="1" ht="13.5" customHeight="1">
      <c r="C642" s="337"/>
      <c r="D642" s="337"/>
      <c r="E642" s="338"/>
    </row>
    <row r="643" spans="3:5" s="336" customFormat="1" ht="13.5" customHeight="1">
      <c r="C643" s="337"/>
      <c r="D643" s="337"/>
      <c r="E643" s="338"/>
    </row>
    <row r="644" spans="3:5" s="336" customFormat="1" ht="13.5" customHeight="1">
      <c r="C644" s="337"/>
      <c r="D644" s="337"/>
      <c r="E644" s="338"/>
    </row>
    <row r="645" spans="3:5" s="336" customFormat="1" ht="13.5" customHeight="1">
      <c r="C645" s="337"/>
      <c r="D645" s="337"/>
      <c r="E645" s="338"/>
    </row>
    <row r="646" spans="3:5" s="336" customFormat="1" ht="13.5" customHeight="1">
      <c r="C646" s="337"/>
      <c r="D646" s="337"/>
      <c r="E646" s="338"/>
    </row>
    <row r="647" spans="3:5" s="336" customFormat="1" ht="13.5" customHeight="1">
      <c r="C647" s="337"/>
      <c r="D647" s="337"/>
      <c r="E647" s="338"/>
    </row>
    <row r="648" spans="3:5" s="336" customFormat="1" ht="13.5" customHeight="1">
      <c r="C648" s="337"/>
      <c r="D648" s="337"/>
      <c r="E648" s="338"/>
    </row>
    <row r="649" spans="3:5" s="336" customFormat="1" ht="13.5" customHeight="1">
      <c r="C649" s="337"/>
      <c r="D649" s="337"/>
      <c r="E649" s="338"/>
    </row>
    <row r="650" spans="3:5" s="336" customFormat="1" ht="13.5" customHeight="1">
      <c r="C650" s="337"/>
      <c r="D650" s="337"/>
      <c r="E650" s="338"/>
    </row>
    <row r="651" spans="3:5" s="336" customFormat="1" ht="13.5" customHeight="1">
      <c r="C651" s="337"/>
      <c r="D651" s="337"/>
      <c r="E651" s="338"/>
    </row>
    <row r="652" spans="3:5" s="336" customFormat="1" ht="13.5" customHeight="1">
      <c r="C652" s="337"/>
      <c r="D652" s="337"/>
      <c r="E652" s="338"/>
    </row>
    <row r="653" spans="3:5" s="336" customFormat="1" ht="13.5" customHeight="1">
      <c r="C653" s="337"/>
      <c r="D653" s="337"/>
      <c r="E653" s="338"/>
    </row>
    <row r="654" spans="3:5" s="336" customFormat="1" ht="13.5" customHeight="1">
      <c r="C654" s="337"/>
      <c r="D654" s="337"/>
      <c r="E654" s="338"/>
    </row>
    <row r="655" spans="3:5" s="336" customFormat="1" ht="13.5" customHeight="1">
      <c r="C655" s="337"/>
      <c r="D655" s="337"/>
      <c r="E655" s="338"/>
    </row>
    <row r="656" spans="3:5" s="336" customFormat="1" ht="13.5" customHeight="1">
      <c r="C656" s="337"/>
      <c r="D656" s="337"/>
      <c r="E656" s="338"/>
    </row>
    <row r="657" spans="3:5" s="336" customFormat="1" ht="13.5" customHeight="1">
      <c r="C657" s="337"/>
      <c r="D657" s="337"/>
      <c r="E657" s="338"/>
    </row>
    <row r="658" spans="3:5" s="336" customFormat="1" ht="13.5" customHeight="1">
      <c r="C658" s="337"/>
      <c r="D658" s="337"/>
      <c r="E658" s="338"/>
    </row>
    <row r="659" spans="3:5" s="336" customFormat="1" ht="13.5" customHeight="1">
      <c r="C659" s="337"/>
      <c r="D659" s="337"/>
      <c r="E659" s="338"/>
    </row>
    <row r="660" spans="3:5" s="336" customFormat="1" ht="13.5" customHeight="1">
      <c r="C660" s="337"/>
      <c r="D660" s="337"/>
      <c r="E660" s="338"/>
    </row>
    <row r="661" spans="3:5" s="336" customFormat="1" ht="13.5" customHeight="1">
      <c r="C661" s="337"/>
      <c r="D661" s="337"/>
      <c r="E661" s="338"/>
    </row>
    <row r="662" spans="3:5" s="336" customFormat="1" ht="13.5" customHeight="1">
      <c r="C662" s="337"/>
      <c r="D662" s="337"/>
      <c r="E662" s="338"/>
    </row>
    <row r="663" spans="3:5" s="336" customFormat="1" ht="13.5" customHeight="1">
      <c r="C663" s="337"/>
      <c r="D663" s="337"/>
      <c r="E663" s="338"/>
    </row>
    <row r="664" spans="3:5" s="336" customFormat="1" ht="13.5" customHeight="1">
      <c r="C664" s="337"/>
      <c r="D664" s="337"/>
      <c r="E664" s="338"/>
    </row>
    <row r="665" spans="3:5" s="336" customFormat="1" ht="13.5" customHeight="1">
      <c r="C665" s="337"/>
      <c r="D665" s="337"/>
      <c r="E665" s="338"/>
    </row>
    <row r="666" spans="3:5" s="336" customFormat="1" ht="13.5" customHeight="1">
      <c r="C666" s="337"/>
      <c r="D666" s="337"/>
      <c r="E666" s="338"/>
    </row>
    <row r="667" spans="3:5" s="336" customFormat="1" ht="13.5" customHeight="1">
      <c r="C667" s="337"/>
      <c r="D667" s="337"/>
      <c r="E667" s="338"/>
    </row>
    <row r="668" spans="3:5" s="336" customFormat="1" ht="13.5" customHeight="1">
      <c r="C668" s="337"/>
      <c r="D668" s="337"/>
      <c r="E668" s="338"/>
    </row>
    <row r="669" spans="3:5" s="336" customFormat="1" ht="13.5" customHeight="1">
      <c r="C669" s="337"/>
      <c r="D669" s="337"/>
      <c r="E669" s="338"/>
    </row>
    <row r="670" spans="3:5" s="336" customFormat="1" ht="13.5" customHeight="1">
      <c r="C670" s="337"/>
      <c r="D670" s="337"/>
      <c r="E670" s="338"/>
    </row>
    <row r="671" spans="3:5" s="336" customFormat="1" ht="13.5" customHeight="1">
      <c r="C671" s="337"/>
      <c r="D671" s="337"/>
      <c r="E671" s="338"/>
    </row>
    <row r="672" spans="3:5" s="336" customFormat="1" ht="13.5" customHeight="1">
      <c r="C672" s="337"/>
      <c r="D672" s="337"/>
      <c r="E672" s="338"/>
    </row>
    <row r="673" spans="3:5" s="336" customFormat="1" ht="13.5" customHeight="1">
      <c r="C673" s="337"/>
      <c r="D673" s="337"/>
      <c r="E673" s="338"/>
    </row>
    <row r="674" spans="3:5" s="336" customFormat="1" ht="13.5" customHeight="1">
      <c r="C674" s="337"/>
      <c r="D674" s="337"/>
      <c r="E674" s="338"/>
    </row>
    <row r="675" spans="3:5" s="336" customFormat="1" ht="13.5" customHeight="1">
      <c r="C675" s="337"/>
      <c r="D675" s="337"/>
      <c r="E675" s="338"/>
    </row>
    <row r="676" spans="3:5" s="336" customFormat="1" ht="13.5" customHeight="1">
      <c r="C676" s="337"/>
      <c r="D676" s="337"/>
      <c r="E676" s="338"/>
    </row>
    <row r="677" spans="3:5" s="336" customFormat="1" ht="13.5" customHeight="1">
      <c r="C677" s="337"/>
      <c r="D677" s="337"/>
      <c r="E677" s="338"/>
    </row>
    <row r="678" spans="3:5" s="336" customFormat="1" ht="13.5" customHeight="1">
      <c r="C678" s="337"/>
      <c r="D678" s="337"/>
      <c r="E678" s="338"/>
    </row>
    <row r="679" spans="3:5" s="336" customFormat="1" ht="13.5" customHeight="1">
      <c r="C679" s="337"/>
      <c r="D679" s="337"/>
      <c r="E679" s="338"/>
    </row>
    <row r="680" spans="3:5" s="336" customFormat="1" ht="13.5" customHeight="1">
      <c r="C680" s="337"/>
      <c r="D680" s="337"/>
      <c r="E680" s="338"/>
    </row>
    <row r="681" spans="3:5" s="336" customFormat="1" ht="13.5" customHeight="1">
      <c r="C681" s="337"/>
      <c r="D681" s="337"/>
      <c r="E681" s="338"/>
    </row>
    <row r="682" spans="3:5" s="336" customFormat="1" ht="13.5" customHeight="1">
      <c r="C682" s="337"/>
      <c r="D682" s="337"/>
      <c r="E682" s="338"/>
    </row>
    <row r="683" spans="3:5" s="336" customFormat="1" ht="13.5" customHeight="1">
      <c r="C683" s="337"/>
      <c r="D683" s="337"/>
      <c r="E683" s="338"/>
    </row>
    <row r="684" spans="3:5" s="336" customFormat="1" ht="13.5" customHeight="1">
      <c r="C684" s="337"/>
      <c r="D684" s="337"/>
      <c r="E684" s="338"/>
    </row>
    <row r="685" spans="3:5" s="336" customFormat="1" ht="13.5" customHeight="1">
      <c r="C685" s="337"/>
      <c r="D685" s="337"/>
      <c r="E685" s="338"/>
    </row>
    <row r="686" spans="3:5" s="336" customFormat="1" ht="13.5" customHeight="1">
      <c r="C686" s="337"/>
      <c r="D686" s="337"/>
      <c r="E686" s="338"/>
    </row>
    <row r="687" spans="3:5" s="336" customFormat="1" ht="13.5" customHeight="1">
      <c r="C687" s="337"/>
      <c r="D687" s="337"/>
      <c r="E687" s="338"/>
    </row>
    <row r="688" spans="3:5" s="336" customFormat="1" ht="13.5" customHeight="1">
      <c r="C688" s="337"/>
      <c r="D688" s="337"/>
      <c r="E688" s="338"/>
    </row>
    <row r="689" spans="3:5" s="336" customFormat="1" ht="13.5" customHeight="1">
      <c r="C689" s="337"/>
      <c r="D689" s="337"/>
      <c r="E689" s="338"/>
    </row>
    <row r="690" spans="3:5" s="336" customFormat="1" ht="13.5" customHeight="1">
      <c r="C690" s="337"/>
      <c r="D690" s="337"/>
      <c r="E690" s="338"/>
    </row>
    <row r="691" spans="3:5" s="336" customFormat="1" ht="13.5" customHeight="1">
      <c r="C691" s="337"/>
      <c r="D691" s="337"/>
      <c r="E691" s="338"/>
    </row>
    <row r="692" spans="3:5" s="336" customFormat="1" ht="13.5" customHeight="1">
      <c r="C692" s="337"/>
      <c r="D692" s="337"/>
      <c r="E692" s="338"/>
    </row>
    <row r="693" spans="3:5" s="336" customFormat="1" ht="13.5" customHeight="1">
      <c r="C693" s="337"/>
      <c r="D693" s="337"/>
      <c r="E693" s="338"/>
    </row>
    <row r="694" spans="3:5" s="336" customFormat="1" ht="13.5" customHeight="1">
      <c r="C694" s="337"/>
      <c r="D694" s="337"/>
      <c r="E694" s="338"/>
    </row>
    <row r="695" spans="3:5" s="336" customFormat="1" ht="13.5" customHeight="1">
      <c r="C695" s="337"/>
      <c r="D695" s="337"/>
      <c r="E695" s="338"/>
    </row>
    <row r="696" spans="3:5" s="336" customFormat="1" ht="13.5" customHeight="1">
      <c r="C696" s="337"/>
      <c r="D696" s="337"/>
      <c r="E696" s="338"/>
    </row>
    <row r="697" spans="3:5" s="336" customFormat="1" ht="13.5" customHeight="1">
      <c r="C697" s="337"/>
      <c r="D697" s="337"/>
      <c r="E697" s="338"/>
    </row>
    <row r="698" spans="3:5" s="336" customFormat="1" ht="13.5" customHeight="1">
      <c r="C698" s="337"/>
      <c r="D698" s="337"/>
      <c r="E698" s="338"/>
    </row>
    <row r="699" spans="3:5" s="336" customFormat="1" ht="13.5" customHeight="1">
      <c r="C699" s="337"/>
      <c r="D699" s="337"/>
      <c r="E699" s="338"/>
    </row>
    <row r="700" spans="3:5" s="336" customFormat="1" ht="13.5" customHeight="1">
      <c r="C700" s="337"/>
      <c r="D700" s="337"/>
      <c r="E700" s="338"/>
    </row>
    <row r="701" spans="3:5" s="336" customFormat="1" ht="13.5" customHeight="1">
      <c r="C701" s="337"/>
      <c r="D701" s="337"/>
      <c r="E701" s="338"/>
    </row>
    <row r="702" spans="3:5" s="336" customFormat="1" ht="13.5" customHeight="1">
      <c r="C702" s="337"/>
      <c r="D702" s="337"/>
      <c r="E702" s="338"/>
    </row>
    <row r="703" spans="3:5" s="336" customFormat="1" ht="13.5" customHeight="1">
      <c r="C703" s="337"/>
      <c r="D703" s="337"/>
      <c r="E703" s="338"/>
    </row>
    <row r="704" spans="3:5" s="336" customFormat="1" ht="13.5" customHeight="1">
      <c r="C704" s="337"/>
      <c r="D704" s="337"/>
      <c r="E704" s="338"/>
    </row>
    <row r="705" spans="3:5" s="336" customFormat="1" ht="13.5" customHeight="1">
      <c r="C705" s="337"/>
      <c r="D705" s="337"/>
      <c r="E705" s="338"/>
    </row>
    <row r="706" spans="3:5" s="336" customFormat="1" ht="13.5" customHeight="1">
      <c r="C706" s="337"/>
      <c r="D706" s="337"/>
      <c r="E706" s="338"/>
    </row>
    <row r="707" spans="3:5" s="336" customFormat="1" ht="13.5" customHeight="1">
      <c r="C707" s="337"/>
      <c r="D707" s="337"/>
      <c r="E707" s="338"/>
    </row>
    <row r="708" spans="3:5" s="336" customFormat="1" ht="13.5" customHeight="1">
      <c r="C708" s="337"/>
      <c r="D708" s="337"/>
      <c r="E708" s="338"/>
    </row>
    <row r="709" spans="3:5" s="336" customFormat="1" ht="13.5" customHeight="1">
      <c r="C709" s="337"/>
      <c r="D709" s="337"/>
      <c r="E709" s="338"/>
    </row>
    <row r="710" spans="3:5" s="336" customFormat="1" ht="13.5" customHeight="1">
      <c r="C710" s="337"/>
      <c r="D710" s="337"/>
      <c r="E710" s="338"/>
    </row>
    <row r="711" spans="3:5" s="336" customFormat="1" ht="13.5" customHeight="1">
      <c r="C711" s="337"/>
      <c r="D711" s="337"/>
      <c r="E711" s="338"/>
    </row>
    <row r="712" spans="3:5" s="336" customFormat="1" ht="13.5" customHeight="1">
      <c r="C712" s="337"/>
      <c r="D712" s="337"/>
      <c r="E712" s="338"/>
    </row>
    <row r="713" spans="3:5" s="336" customFormat="1" ht="13.5" customHeight="1">
      <c r="C713" s="337"/>
      <c r="D713" s="337"/>
      <c r="E713" s="338"/>
    </row>
    <row r="714" spans="3:5" s="336" customFormat="1" ht="13.5" customHeight="1">
      <c r="C714" s="337"/>
      <c r="D714" s="337"/>
      <c r="E714" s="338"/>
    </row>
    <row r="715" spans="3:5" s="336" customFormat="1" ht="13.5" customHeight="1">
      <c r="C715" s="337"/>
      <c r="D715" s="337"/>
      <c r="E715" s="338"/>
    </row>
    <row r="716" spans="3:5" s="336" customFormat="1" ht="13.5" customHeight="1">
      <c r="C716" s="337"/>
      <c r="D716" s="337"/>
      <c r="E716" s="338"/>
    </row>
    <row r="717" spans="3:5" s="336" customFormat="1" ht="13.5" customHeight="1">
      <c r="C717" s="337"/>
      <c r="D717" s="337"/>
      <c r="E717" s="338"/>
    </row>
    <row r="718" spans="3:5" s="336" customFormat="1" ht="13.5" customHeight="1">
      <c r="C718" s="337"/>
      <c r="D718" s="337"/>
      <c r="E718" s="338"/>
    </row>
    <row r="719" spans="3:5" s="336" customFormat="1" ht="13.5" customHeight="1">
      <c r="C719" s="337"/>
      <c r="D719" s="337"/>
      <c r="E719" s="338"/>
    </row>
    <row r="720" spans="3:5" s="336" customFormat="1" ht="13.5" customHeight="1">
      <c r="C720" s="337"/>
      <c r="D720" s="337"/>
      <c r="E720" s="338"/>
    </row>
    <row r="721" spans="3:5" s="336" customFormat="1" ht="13.5" customHeight="1">
      <c r="C721" s="337"/>
      <c r="D721" s="337"/>
      <c r="E721" s="338"/>
    </row>
    <row r="722" spans="3:5" s="336" customFormat="1" ht="13.5" customHeight="1">
      <c r="C722" s="337"/>
      <c r="D722" s="337"/>
      <c r="E722" s="338"/>
    </row>
    <row r="723" spans="3:5" s="336" customFormat="1" ht="13.5" customHeight="1">
      <c r="C723" s="337"/>
      <c r="D723" s="337"/>
      <c r="E723" s="338"/>
    </row>
    <row r="724" spans="3:5" s="336" customFormat="1" ht="13.5" customHeight="1">
      <c r="C724" s="337"/>
      <c r="D724" s="337"/>
      <c r="E724" s="338"/>
    </row>
    <row r="725" spans="3:5" s="336" customFormat="1" ht="13.5" customHeight="1">
      <c r="C725" s="337"/>
      <c r="D725" s="337"/>
      <c r="E725" s="338"/>
    </row>
    <row r="726" spans="3:5" s="336" customFormat="1" ht="13.5" customHeight="1">
      <c r="C726" s="337"/>
      <c r="D726" s="337"/>
      <c r="E726" s="338"/>
    </row>
    <row r="727" spans="3:5" s="336" customFormat="1" ht="13.5" customHeight="1">
      <c r="C727" s="337"/>
      <c r="D727" s="337"/>
      <c r="E727" s="338"/>
    </row>
    <row r="728" spans="3:5" s="336" customFormat="1" ht="13.5" customHeight="1">
      <c r="C728" s="337"/>
      <c r="D728" s="337"/>
      <c r="E728" s="338"/>
    </row>
    <row r="729" spans="3:5" s="336" customFormat="1" ht="13.5" customHeight="1">
      <c r="C729" s="337"/>
      <c r="D729" s="337"/>
      <c r="E729" s="338"/>
    </row>
    <row r="730" spans="3:5" s="336" customFormat="1" ht="13.5" customHeight="1">
      <c r="C730" s="337"/>
      <c r="D730" s="337"/>
      <c r="E730" s="338"/>
    </row>
    <row r="731" spans="3:5" s="336" customFormat="1" ht="13.5" customHeight="1">
      <c r="C731" s="337"/>
      <c r="D731" s="337"/>
      <c r="E731" s="338"/>
    </row>
    <row r="732" spans="3:5" s="336" customFormat="1" ht="13.5" customHeight="1">
      <c r="C732" s="337"/>
      <c r="D732" s="337"/>
      <c r="E732" s="338"/>
    </row>
    <row r="733" spans="3:5" s="336" customFormat="1" ht="13.5" customHeight="1">
      <c r="C733" s="337"/>
      <c r="D733" s="337"/>
      <c r="E733" s="338"/>
    </row>
    <row r="734" spans="3:5" s="336" customFormat="1" ht="13.5" customHeight="1">
      <c r="C734" s="337"/>
      <c r="D734" s="337"/>
      <c r="E734" s="338"/>
    </row>
    <row r="735" spans="3:5" s="336" customFormat="1" ht="13.5" customHeight="1">
      <c r="C735" s="337"/>
      <c r="D735" s="337"/>
      <c r="E735" s="338"/>
    </row>
    <row r="736" spans="3:5" s="336" customFormat="1" ht="13.5" customHeight="1">
      <c r="C736" s="337"/>
      <c r="D736" s="337"/>
      <c r="E736" s="338"/>
    </row>
    <row r="737" spans="3:5" s="336" customFormat="1" ht="13.5" customHeight="1">
      <c r="C737" s="337"/>
      <c r="D737" s="337"/>
      <c r="E737" s="338"/>
    </row>
    <row r="738" spans="3:5" s="336" customFormat="1" ht="13.5" customHeight="1">
      <c r="C738" s="337"/>
      <c r="D738" s="337"/>
      <c r="E738" s="338"/>
    </row>
    <row r="739" spans="3:5" s="336" customFormat="1" ht="13.5" customHeight="1">
      <c r="C739" s="337"/>
      <c r="D739" s="337"/>
      <c r="E739" s="338"/>
    </row>
    <row r="740" spans="3:5" s="336" customFormat="1" ht="13.5" customHeight="1">
      <c r="C740" s="337"/>
      <c r="D740" s="337"/>
      <c r="E740" s="338"/>
    </row>
    <row r="741" spans="3:5" s="336" customFormat="1" ht="13.5" customHeight="1">
      <c r="C741" s="337"/>
      <c r="D741" s="337"/>
      <c r="E741" s="338"/>
    </row>
    <row r="742" spans="3:5" s="336" customFormat="1" ht="13.5" customHeight="1">
      <c r="C742" s="337"/>
      <c r="D742" s="337"/>
      <c r="E742" s="338"/>
    </row>
    <row r="743" spans="3:5" s="336" customFormat="1" ht="13.5" customHeight="1">
      <c r="C743" s="337"/>
      <c r="D743" s="337"/>
      <c r="E743" s="338"/>
    </row>
    <row r="744" spans="3:5" s="336" customFormat="1" ht="13.5" customHeight="1">
      <c r="C744" s="337"/>
      <c r="D744" s="337"/>
      <c r="E744" s="338"/>
    </row>
    <row r="745" spans="3:5" s="336" customFormat="1" ht="13.5" customHeight="1">
      <c r="C745" s="337"/>
      <c r="D745" s="337"/>
      <c r="E745" s="338"/>
    </row>
    <row r="746" spans="3:5" s="336" customFormat="1" ht="13.5" customHeight="1">
      <c r="C746" s="337"/>
      <c r="D746" s="337"/>
      <c r="E746" s="338"/>
    </row>
    <row r="747" spans="3:5" s="336" customFormat="1" ht="13.5" customHeight="1">
      <c r="C747" s="337"/>
      <c r="D747" s="337"/>
      <c r="E747" s="338"/>
    </row>
    <row r="748" spans="3:5" s="336" customFormat="1" ht="13.5" customHeight="1">
      <c r="C748" s="337"/>
      <c r="D748" s="337"/>
      <c r="E748" s="338"/>
    </row>
    <row r="749" spans="3:5" s="336" customFormat="1" ht="13.5" customHeight="1">
      <c r="C749" s="337"/>
      <c r="D749" s="337"/>
      <c r="E749" s="338"/>
    </row>
    <row r="750" spans="3:5" s="336" customFormat="1" ht="13.5" customHeight="1">
      <c r="C750" s="337"/>
      <c r="D750" s="337"/>
      <c r="E750" s="338"/>
    </row>
    <row r="751" spans="3:5" s="336" customFormat="1" ht="13.5" customHeight="1">
      <c r="C751" s="337"/>
      <c r="D751" s="337"/>
      <c r="E751" s="338"/>
    </row>
    <row r="752" spans="3:5" s="336" customFormat="1" ht="13.5" customHeight="1">
      <c r="C752" s="337"/>
      <c r="D752" s="337"/>
      <c r="E752" s="338"/>
    </row>
    <row r="753" spans="3:5" s="336" customFormat="1" ht="13.5" customHeight="1">
      <c r="C753" s="337"/>
      <c r="D753" s="337"/>
      <c r="E753" s="338"/>
    </row>
    <row r="754" spans="3:5" s="336" customFormat="1" ht="13.5" customHeight="1">
      <c r="C754" s="337"/>
      <c r="D754" s="337"/>
      <c r="E754" s="338"/>
    </row>
    <row r="755" spans="3:5" s="336" customFormat="1" ht="13.5" customHeight="1">
      <c r="C755" s="337"/>
      <c r="D755" s="337"/>
      <c r="E755" s="338"/>
    </row>
    <row r="756" spans="3:5" s="336" customFormat="1" ht="13.5" customHeight="1">
      <c r="C756" s="337"/>
      <c r="D756" s="337"/>
      <c r="E756" s="338"/>
    </row>
    <row r="757" spans="3:5" s="336" customFormat="1" ht="13.5" customHeight="1">
      <c r="C757" s="337"/>
      <c r="D757" s="337"/>
      <c r="E757" s="338"/>
    </row>
    <row r="758" spans="3:5" s="336" customFormat="1" ht="13.5" customHeight="1">
      <c r="C758" s="337"/>
      <c r="D758" s="337"/>
      <c r="E758" s="338"/>
    </row>
    <row r="759" spans="3:5" s="336" customFormat="1" ht="13.5" customHeight="1">
      <c r="C759" s="337"/>
      <c r="D759" s="337"/>
      <c r="E759" s="338"/>
    </row>
    <row r="760" spans="3:5" s="336" customFormat="1" ht="13.5" customHeight="1">
      <c r="C760" s="337"/>
      <c r="D760" s="337"/>
      <c r="E760" s="338"/>
    </row>
    <row r="761" spans="3:5" s="336" customFormat="1" ht="13.5" customHeight="1">
      <c r="C761" s="337"/>
      <c r="D761" s="337"/>
      <c r="E761" s="338"/>
    </row>
    <row r="762" spans="3:5" s="336" customFormat="1" ht="13.5" customHeight="1">
      <c r="C762" s="337"/>
      <c r="D762" s="337"/>
      <c r="E762" s="338"/>
    </row>
    <row r="763" spans="3:5" s="336" customFormat="1" ht="13.5" customHeight="1">
      <c r="C763" s="337"/>
      <c r="D763" s="337"/>
      <c r="E763" s="338"/>
    </row>
    <row r="764" spans="3:5" s="336" customFormat="1" ht="13.5" customHeight="1">
      <c r="C764" s="337"/>
      <c r="D764" s="337"/>
      <c r="E764" s="338"/>
    </row>
    <row r="765" spans="3:5" s="336" customFormat="1" ht="13.5" customHeight="1">
      <c r="C765" s="337"/>
      <c r="D765" s="337"/>
      <c r="E765" s="338"/>
    </row>
    <row r="766" spans="3:5" s="336" customFormat="1" ht="13.5" customHeight="1">
      <c r="C766" s="337"/>
      <c r="D766" s="337"/>
      <c r="E766" s="338"/>
    </row>
    <row r="767" spans="3:5" s="336" customFormat="1" ht="13.5" customHeight="1">
      <c r="C767" s="337"/>
      <c r="D767" s="337"/>
      <c r="E767" s="338"/>
    </row>
    <row r="768" spans="3:5" s="336" customFormat="1" ht="13.5" customHeight="1">
      <c r="C768" s="337"/>
      <c r="D768" s="337"/>
      <c r="E768" s="338"/>
    </row>
    <row r="769" spans="3:5" s="336" customFormat="1" ht="13.5" customHeight="1">
      <c r="C769" s="337"/>
      <c r="D769" s="337"/>
      <c r="E769" s="338"/>
    </row>
    <row r="770" spans="3:5" s="336" customFormat="1" ht="13.5" customHeight="1">
      <c r="C770" s="337"/>
      <c r="D770" s="337"/>
      <c r="E770" s="338"/>
    </row>
    <row r="771" spans="3:5" s="336" customFormat="1" ht="13.5" customHeight="1">
      <c r="C771" s="337"/>
      <c r="D771" s="337"/>
      <c r="E771" s="338"/>
    </row>
    <row r="772" spans="3:5" s="336" customFormat="1" ht="13.5" customHeight="1">
      <c r="C772" s="337"/>
      <c r="D772" s="337"/>
      <c r="E772" s="338"/>
    </row>
    <row r="773" spans="3:5" s="336" customFormat="1" ht="13.5" customHeight="1">
      <c r="C773" s="337"/>
      <c r="D773" s="337"/>
      <c r="E773" s="338"/>
    </row>
    <row r="774" spans="3:5" s="336" customFormat="1" ht="13.5" customHeight="1">
      <c r="C774" s="337"/>
      <c r="D774" s="337"/>
      <c r="E774" s="338"/>
    </row>
    <row r="775" spans="3:5" s="336" customFormat="1" ht="13.5" customHeight="1">
      <c r="C775" s="337"/>
      <c r="D775" s="337"/>
      <c r="E775" s="338"/>
    </row>
    <row r="776" spans="3:5" s="336" customFormat="1" ht="13.5" customHeight="1">
      <c r="C776" s="337"/>
      <c r="D776" s="337"/>
      <c r="E776" s="338"/>
    </row>
    <row r="777" spans="3:5" s="336" customFormat="1" ht="13.5" customHeight="1">
      <c r="C777" s="337"/>
      <c r="D777" s="337"/>
      <c r="E777" s="338"/>
    </row>
    <row r="778" spans="3:5" s="336" customFormat="1" ht="13.5" customHeight="1">
      <c r="C778" s="337"/>
      <c r="D778" s="337"/>
      <c r="E778" s="338"/>
    </row>
    <row r="779" spans="3:5" s="336" customFormat="1" ht="13.5" customHeight="1">
      <c r="C779" s="337"/>
      <c r="D779" s="337"/>
      <c r="E779" s="338"/>
    </row>
    <row r="780" spans="3:5" s="336" customFormat="1" ht="13.5" customHeight="1">
      <c r="C780" s="337"/>
      <c r="D780" s="337"/>
      <c r="E780" s="338"/>
    </row>
    <row r="781" spans="3:5" s="336" customFormat="1" ht="13.5" customHeight="1">
      <c r="C781" s="337"/>
      <c r="D781" s="337"/>
      <c r="E781" s="338"/>
    </row>
    <row r="782" spans="3:5" s="336" customFormat="1" ht="13.5" customHeight="1">
      <c r="C782" s="337"/>
      <c r="D782" s="337"/>
      <c r="E782" s="338"/>
    </row>
    <row r="783" spans="3:5" s="336" customFormat="1" ht="13.5" customHeight="1">
      <c r="C783" s="337"/>
      <c r="D783" s="337"/>
      <c r="E783" s="338"/>
    </row>
    <row r="784" spans="3:5" s="336" customFormat="1" ht="13.5" customHeight="1">
      <c r="C784" s="337"/>
      <c r="D784" s="337"/>
      <c r="E784" s="338"/>
    </row>
    <row r="785" spans="3:5" s="336" customFormat="1" ht="13.5" customHeight="1">
      <c r="C785" s="337"/>
      <c r="D785" s="337"/>
      <c r="E785" s="338"/>
    </row>
    <row r="786" spans="3:5" s="336" customFormat="1" ht="13.5" customHeight="1">
      <c r="C786" s="337"/>
      <c r="D786" s="337"/>
      <c r="E786" s="338"/>
    </row>
    <row r="787" spans="3:5" s="336" customFormat="1" ht="13.5" customHeight="1">
      <c r="C787" s="337"/>
      <c r="D787" s="337"/>
      <c r="E787" s="338"/>
    </row>
    <row r="788" spans="3:5" s="336" customFormat="1" ht="13.5" customHeight="1">
      <c r="C788" s="337"/>
      <c r="D788" s="337"/>
      <c r="E788" s="338"/>
    </row>
    <row r="789" spans="3:5" s="336" customFormat="1" ht="13.5" customHeight="1">
      <c r="C789" s="337"/>
      <c r="D789" s="337"/>
      <c r="E789" s="338"/>
    </row>
    <row r="790" spans="3:5" s="336" customFormat="1" ht="13.5" customHeight="1">
      <c r="C790" s="337"/>
      <c r="D790" s="337"/>
      <c r="E790" s="338"/>
    </row>
    <row r="791" spans="3:5" s="336" customFormat="1" ht="13.5" customHeight="1">
      <c r="C791" s="337"/>
      <c r="D791" s="337"/>
      <c r="E791" s="338"/>
    </row>
    <row r="792" spans="3:5" s="336" customFormat="1" ht="13.5" customHeight="1">
      <c r="C792" s="337"/>
      <c r="D792" s="337"/>
      <c r="E792" s="338"/>
    </row>
    <row r="793" spans="3:5" s="336" customFormat="1" ht="13.5" customHeight="1">
      <c r="C793" s="337"/>
      <c r="D793" s="337"/>
      <c r="E793" s="338"/>
    </row>
    <row r="794" spans="3:5" s="336" customFormat="1" ht="13.5" customHeight="1">
      <c r="C794" s="337"/>
      <c r="D794" s="337"/>
      <c r="E794" s="338"/>
    </row>
    <row r="795" spans="3:5" s="336" customFormat="1" ht="13.5" customHeight="1">
      <c r="C795" s="337"/>
      <c r="D795" s="337"/>
      <c r="E795" s="338"/>
    </row>
    <row r="796" spans="3:5" s="336" customFormat="1" ht="13.5" customHeight="1">
      <c r="C796" s="337"/>
      <c r="D796" s="337"/>
      <c r="E796" s="338"/>
    </row>
    <row r="797" spans="3:5" s="336" customFormat="1" ht="13.5" customHeight="1">
      <c r="C797" s="337"/>
      <c r="D797" s="337"/>
      <c r="E797" s="338"/>
    </row>
    <row r="798" spans="3:5" s="336" customFormat="1" ht="13.5" customHeight="1">
      <c r="C798" s="337"/>
      <c r="D798" s="337"/>
      <c r="E798" s="338"/>
    </row>
    <row r="799" spans="3:5" s="336" customFormat="1" ht="13.5" customHeight="1">
      <c r="C799" s="337"/>
      <c r="D799" s="337"/>
      <c r="E799" s="338"/>
    </row>
    <row r="800" spans="3:5" s="336" customFormat="1" ht="13.5" customHeight="1">
      <c r="C800" s="337"/>
      <c r="D800" s="337"/>
      <c r="E800" s="338"/>
    </row>
    <row r="801" spans="3:5" s="336" customFormat="1" ht="13.5" customHeight="1">
      <c r="C801" s="337"/>
      <c r="D801" s="337"/>
      <c r="E801" s="338"/>
    </row>
    <row r="802" spans="3:5" s="336" customFormat="1" ht="13.5" customHeight="1">
      <c r="C802" s="337"/>
      <c r="D802" s="337"/>
      <c r="E802" s="338"/>
    </row>
    <row r="803" spans="3:5" s="336" customFormat="1" ht="13.5" customHeight="1">
      <c r="C803" s="337"/>
      <c r="D803" s="337"/>
      <c r="E803" s="338"/>
    </row>
    <row r="804" spans="3:5" s="336" customFormat="1" ht="13.5" customHeight="1">
      <c r="C804" s="337"/>
      <c r="D804" s="337"/>
      <c r="E804" s="338"/>
    </row>
    <row r="805" spans="3:5" s="336" customFormat="1" ht="13.5" customHeight="1">
      <c r="C805" s="337"/>
      <c r="D805" s="337"/>
      <c r="E805" s="338"/>
    </row>
    <row r="806" spans="3:5" s="336" customFormat="1" ht="13.5" customHeight="1">
      <c r="C806" s="337"/>
      <c r="D806" s="337"/>
      <c r="E806" s="338"/>
    </row>
    <row r="807" spans="3:5" s="336" customFormat="1" ht="13.5" customHeight="1">
      <c r="C807" s="337"/>
      <c r="D807" s="337"/>
      <c r="E807" s="338"/>
    </row>
    <row r="808" spans="3:5" s="336" customFormat="1" ht="13.5" customHeight="1">
      <c r="C808" s="337"/>
      <c r="D808" s="337"/>
      <c r="E808" s="338"/>
    </row>
    <row r="809" spans="3:5" s="336" customFormat="1" ht="13.5" customHeight="1">
      <c r="C809" s="337"/>
      <c r="D809" s="337"/>
      <c r="E809" s="338"/>
    </row>
    <row r="810" spans="3:5" s="336" customFormat="1" ht="13.5" customHeight="1">
      <c r="C810" s="337"/>
      <c r="D810" s="337"/>
      <c r="E810" s="338"/>
    </row>
    <row r="811" spans="3:5" s="336" customFormat="1" ht="13.5" customHeight="1">
      <c r="C811" s="337"/>
      <c r="D811" s="337"/>
      <c r="E811" s="338"/>
    </row>
    <row r="812" spans="3:5" s="336" customFormat="1" ht="13.5" customHeight="1">
      <c r="C812" s="337"/>
      <c r="D812" s="337"/>
      <c r="E812" s="338"/>
    </row>
    <row r="813" spans="3:5" s="336" customFormat="1" ht="13.5" customHeight="1">
      <c r="C813" s="337"/>
      <c r="D813" s="337"/>
      <c r="E813" s="338"/>
    </row>
    <row r="814" spans="3:5" s="336" customFormat="1" ht="13.5" customHeight="1">
      <c r="C814" s="337"/>
      <c r="D814" s="337"/>
      <c r="E814" s="338"/>
    </row>
    <row r="815" spans="3:5" s="336" customFormat="1" ht="13.5" customHeight="1">
      <c r="C815" s="337"/>
      <c r="D815" s="337"/>
      <c r="E815" s="338"/>
    </row>
    <row r="816" spans="3:5" s="336" customFormat="1" ht="13.5" customHeight="1">
      <c r="C816" s="337"/>
      <c r="D816" s="337"/>
      <c r="E816" s="338"/>
    </row>
    <row r="817" spans="3:5" s="336" customFormat="1" ht="13.5" customHeight="1">
      <c r="C817" s="337"/>
      <c r="D817" s="337"/>
      <c r="E817" s="338"/>
    </row>
    <row r="818" spans="3:5" s="336" customFormat="1" ht="13.5" customHeight="1">
      <c r="C818" s="337"/>
      <c r="D818" s="337"/>
      <c r="E818" s="338"/>
    </row>
    <row r="819" spans="3:5" s="336" customFormat="1" ht="13.5" customHeight="1">
      <c r="C819" s="337"/>
      <c r="D819" s="337"/>
      <c r="E819" s="338"/>
    </row>
    <row r="820" spans="3:5" s="336" customFormat="1" ht="13.5" customHeight="1">
      <c r="C820" s="337"/>
      <c r="D820" s="337"/>
      <c r="E820" s="338"/>
    </row>
    <row r="821" spans="3:5" s="336" customFormat="1" ht="13.5" customHeight="1">
      <c r="C821" s="337"/>
      <c r="D821" s="337"/>
      <c r="E821" s="338"/>
    </row>
    <row r="822" spans="3:5" s="336" customFormat="1" ht="13.5" customHeight="1">
      <c r="C822" s="337"/>
      <c r="D822" s="337"/>
      <c r="E822" s="338"/>
    </row>
    <row r="823" spans="3:5" s="336" customFormat="1" ht="13.5" customHeight="1">
      <c r="C823" s="337"/>
      <c r="D823" s="337"/>
      <c r="E823" s="338"/>
    </row>
    <row r="824" spans="3:5" s="336" customFormat="1" ht="13.5" customHeight="1">
      <c r="C824" s="337"/>
      <c r="D824" s="337"/>
      <c r="E824" s="338"/>
    </row>
    <row r="825" spans="3:5" s="336" customFormat="1" ht="13.5" customHeight="1">
      <c r="C825" s="337"/>
      <c r="D825" s="337"/>
      <c r="E825" s="338"/>
    </row>
    <row r="826" spans="3:5" s="336" customFormat="1" ht="13.5" customHeight="1">
      <c r="C826" s="337"/>
      <c r="D826" s="337"/>
      <c r="E826" s="338"/>
    </row>
    <row r="827" spans="3:5" s="336" customFormat="1" ht="13.5" customHeight="1">
      <c r="C827" s="337"/>
      <c r="D827" s="337"/>
      <c r="E827" s="338"/>
    </row>
    <row r="828" spans="3:5" s="336" customFormat="1" ht="13.5" customHeight="1">
      <c r="C828" s="337"/>
      <c r="D828" s="337"/>
      <c r="E828" s="338"/>
    </row>
    <row r="829" spans="3:5" s="336" customFormat="1" ht="13.5" customHeight="1">
      <c r="C829" s="337"/>
      <c r="D829" s="337"/>
      <c r="E829" s="338"/>
    </row>
    <row r="830" spans="3:5" s="336" customFormat="1" ht="13.5" customHeight="1">
      <c r="C830" s="337"/>
      <c r="D830" s="337"/>
      <c r="E830" s="338"/>
    </row>
    <row r="831" spans="3:5" s="336" customFormat="1" ht="13.5" customHeight="1">
      <c r="C831" s="337"/>
      <c r="D831" s="337"/>
      <c r="E831" s="338"/>
    </row>
    <row r="832" spans="3:5" s="336" customFormat="1" ht="13.5" customHeight="1">
      <c r="C832" s="337"/>
      <c r="D832" s="337"/>
      <c r="E832" s="338"/>
    </row>
    <row r="833" spans="3:5" s="336" customFormat="1" ht="13.5" customHeight="1">
      <c r="C833" s="337"/>
      <c r="D833" s="337"/>
      <c r="E833" s="338"/>
    </row>
    <row r="834" spans="3:5" s="336" customFormat="1" ht="13.5" customHeight="1">
      <c r="C834" s="337"/>
      <c r="D834" s="337"/>
      <c r="E834" s="338"/>
    </row>
    <row r="835" spans="3:5" s="336" customFormat="1" ht="13.5" customHeight="1">
      <c r="C835" s="337"/>
      <c r="D835" s="337"/>
      <c r="E835" s="338"/>
    </row>
    <row r="836" spans="3:5" s="336" customFormat="1" ht="13.5" customHeight="1">
      <c r="C836" s="337"/>
      <c r="D836" s="337"/>
      <c r="E836" s="338"/>
    </row>
    <row r="837" spans="3:5" s="336" customFormat="1" ht="13.5" customHeight="1">
      <c r="C837" s="337"/>
      <c r="D837" s="337"/>
      <c r="E837" s="338"/>
    </row>
    <row r="838" spans="3:5" s="336" customFormat="1" ht="13.5" customHeight="1">
      <c r="C838" s="337"/>
      <c r="D838" s="337"/>
      <c r="E838" s="338"/>
    </row>
    <row r="839" spans="3:5" s="336" customFormat="1" ht="13.5" customHeight="1">
      <c r="C839" s="337"/>
      <c r="D839" s="337"/>
      <c r="E839" s="338"/>
    </row>
    <row r="840" spans="3:5" s="336" customFormat="1" ht="13.5" customHeight="1">
      <c r="C840" s="337"/>
      <c r="D840" s="337"/>
      <c r="E840" s="338"/>
    </row>
    <row r="841" spans="3:5" s="336" customFormat="1" ht="13.5" customHeight="1">
      <c r="C841" s="337"/>
      <c r="D841" s="337"/>
      <c r="E841" s="338"/>
    </row>
    <row r="842" spans="3:5" s="336" customFormat="1" ht="13.5" customHeight="1">
      <c r="C842" s="337"/>
      <c r="D842" s="337"/>
      <c r="E842" s="338"/>
    </row>
    <row r="843" spans="3:5" s="336" customFormat="1" ht="13.5" customHeight="1">
      <c r="C843" s="337"/>
      <c r="D843" s="337"/>
      <c r="E843" s="338"/>
    </row>
    <row r="844" spans="3:5" s="336" customFormat="1" ht="13.5" customHeight="1">
      <c r="C844" s="337"/>
      <c r="D844" s="337"/>
      <c r="E844" s="338"/>
    </row>
    <row r="845" spans="3:5" s="336" customFormat="1" ht="13.5" customHeight="1">
      <c r="C845" s="337"/>
      <c r="D845" s="337"/>
      <c r="E845" s="338"/>
    </row>
    <row r="846" spans="3:5" s="336" customFormat="1" ht="13.5" customHeight="1">
      <c r="C846" s="337"/>
      <c r="D846" s="337"/>
      <c r="E846" s="338"/>
    </row>
    <row r="847" spans="3:5" s="336" customFormat="1" ht="13.5" customHeight="1">
      <c r="C847" s="337"/>
      <c r="D847" s="337"/>
      <c r="E847" s="338"/>
    </row>
    <row r="848" spans="3:5" s="336" customFormat="1" ht="13.5" customHeight="1">
      <c r="C848" s="337"/>
      <c r="D848" s="337"/>
      <c r="E848" s="338"/>
    </row>
    <row r="849" spans="3:5" s="336" customFormat="1" ht="13.5" customHeight="1">
      <c r="C849" s="337"/>
      <c r="D849" s="337"/>
      <c r="E849" s="338"/>
    </row>
    <row r="850" spans="3:5" s="336" customFormat="1" ht="13.5" customHeight="1">
      <c r="C850" s="337"/>
      <c r="D850" s="337"/>
      <c r="E850" s="338"/>
    </row>
    <row r="851" spans="3:5" s="336" customFormat="1" ht="13.5" customHeight="1">
      <c r="C851" s="337"/>
      <c r="D851" s="337"/>
      <c r="E851" s="338"/>
    </row>
    <row r="852" spans="3:5" s="336" customFormat="1" ht="13.5" customHeight="1">
      <c r="C852" s="337"/>
      <c r="D852" s="337"/>
      <c r="E852" s="338"/>
    </row>
    <row r="853" spans="3:5" s="336" customFormat="1" ht="13.5" customHeight="1">
      <c r="C853" s="337"/>
      <c r="D853" s="337"/>
      <c r="E853" s="338"/>
    </row>
    <row r="854" spans="3:5" s="336" customFormat="1" ht="13.5" customHeight="1">
      <c r="C854" s="337"/>
      <c r="D854" s="337"/>
      <c r="E854" s="338"/>
    </row>
    <row r="855" spans="3:5" s="336" customFormat="1" ht="13.5" customHeight="1">
      <c r="C855" s="337"/>
      <c r="D855" s="337"/>
      <c r="E855" s="338"/>
    </row>
    <row r="856" spans="3:5" s="336" customFormat="1" ht="13.5" customHeight="1">
      <c r="C856" s="337"/>
      <c r="D856" s="337"/>
      <c r="E856" s="338"/>
    </row>
    <row r="857" spans="3:5" s="336" customFormat="1" ht="13.5" customHeight="1">
      <c r="C857" s="337"/>
      <c r="D857" s="337"/>
      <c r="E857" s="338"/>
    </row>
    <row r="858" spans="3:5" s="336" customFormat="1" ht="13.5" customHeight="1">
      <c r="C858" s="337"/>
      <c r="D858" s="337"/>
      <c r="E858" s="338"/>
    </row>
    <row r="859" spans="3:5" s="336" customFormat="1" ht="13.5" customHeight="1">
      <c r="C859" s="337"/>
      <c r="D859" s="337"/>
      <c r="E859" s="338"/>
    </row>
    <row r="860" spans="3:5" s="336" customFormat="1" ht="13.5" customHeight="1">
      <c r="C860" s="337"/>
      <c r="D860" s="337"/>
      <c r="E860" s="338"/>
    </row>
    <row r="861" spans="3:5" s="336" customFormat="1" ht="13.5" customHeight="1">
      <c r="C861" s="337"/>
      <c r="D861" s="337"/>
      <c r="E861" s="338"/>
    </row>
    <row r="862" spans="3:5" s="336" customFormat="1" ht="13.5" customHeight="1">
      <c r="C862" s="337"/>
      <c r="D862" s="337"/>
      <c r="E862" s="338"/>
    </row>
    <row r="863" spans="3:5" s="336" customFormat="1" ht="13.5" customHeight="1">
      <c r="C863" s="337"/>
      <c r="D863" s="337"/>
      <c r="E863" s="338"/>
    </row>
    <row r="864" spans="3:5" s="336" customFormat="1" ht="13.5" customHeight="1">
      <c r="C864" s="337"/>
      <c r="D864" s="337"/>
      <c r="E864" s="338"/>
    </row>
    <row r="865" spans="3:5" s="336" customFormat="1" ht="13.5" customHeight="1">
      <c r="C865" s="337"/>
      <c r="D865" s="337"/>
      <c r="E865" s="338"/>
    </row>
    <row r="866" spans="3:5" s="336" customFormat="1" ht="13.5" customHeight="1">
      <c r="C866" s="337"/>
      <c r="D866" s="337"/>
      <c r="E866" s="338"/>
    </row>
    <row r="867" spans="3:5" s="336" customFormat="1" ht="13.5" customHeight="1">
      <c r="C867" s="337"/>
      <c r="D867" s="337"/>
      <c r="E867" s="338"/>
    </row>
    <row r="868" spans="3:5" s="336" customFormat="1" ht="13.5" customHeight="1">
      <c r="C868" s="337"/>
      <c r="D868" s="337"/>
      <c r="E868" s="338"/>
    </row>
    <row r="869" spans="3:5" s="336" customFormat="1" ht="13.5" customHeight="1">
      <c r="C869" s="337"/>
      <c r="D869" s="337"/>
      <c r="E869" s="338"/>
    </row>
    <row r="870" spans="3:5" s="336" customFormat="1" ht="13.5" customHeight="1">
      <c r="C870" s="337"/>
      <c r="D870" s="337"/>
      <c r="E870" s="338"/>
    </row>
    <row r="871" spans="3:5" s="336" customFormat="1" ht="13.5" customHeight="1">
      <c r="C871" s="337"/>
      <c r="D871" s="337"/>
      <c r="E871" s="338"/>
    </row>
    <row r="872" spans="3:5" s="336" customFormat="1" ht="13.5" customHeight="1">
      <c r="C872" s="337"/>
      <c r="D872" s="337"/>
      <c r="E872" s="338"/>
    </row>
    <row r="873" spans="3:5" s="336" customFormat="1" ht="13.5" customHeight="1">
      <c r="C873" s="337"/>
      <c r="D873" s="337"/>
      <c r="E873" s="338"/>
    </row>
    <row r="874" spans="3:5" s="336" customFormat="1" ht="13.5" customHeight="1">
      <c r="C874" s="337"/>
      <c r="D874" s="337"/>
      <c r="E874" s="338"/>
    </row>
    <row r="875" spans="3:5" s="336" customFormat="1" ht="13.5" customHeight="1">
      <c r="C875" s="337"/>
      <c r="D875" s="337"/>
      <c r="E875" s="338"/>
    </row>
    <row r="876" spans="3:5" s="336" customFormat="1" ht="13.5" customHeight="1">
      <c r="C876" s="337"/>
      <c r="D876" s="337"/>
      <c r="E876" s="338"/>
    </row>
    <row r="877" spans="3:5" s="336" customFormat="1" ht="13.5" customHeight="1">
      <c r="C877" s="337"/>
      <c r="D877" s="337"/>
      <c r="E877" s="338"/>
    </row>
    <row r="878" spans="3:5" s="336" customFormat="1" ht="13.5" customHeight="1">
      <c r="C878" s="337"/>
      <c r="D878" s="337"/>
      <c r="E878" s="338"/>
    </row>
    <row r="879" spans="3:5" s="336" customFormat="1" ht="13.5" customHeight="1">
      <c r="C879" s="337"/>
      <c r="D879" s="337"/>
      <c r="E879" s="338"/>
    </row>
    <row r="880" spans="3:5" s="336" customFormat="1" ht="13.5" customHeight="1">
      <c r="C880" s="337"/>
      <c r="D880" s="337"/>
      <c r="E880" s="338"/>
    </row>
    <row r="881" spans="3:5" s="336" customFormat="1" ht="13.5" customHeight="1">
      <c r="C881" s="337"/>
      <c r="D881" s="337"/>
      <c r="E881" s="338"/>
    </row>
    <row r="882" spans="3:5" s="336" customFormat="1" ht="13.5" customHeight="1">
      <c r="C882" s="337"/>
      <c r="D882" s="337"/>
      <c r="E882" s="338"/>
    </row>
    <row r="883" spans="3:5" s="336" customFormat="1" ht="13.5" customHeight="1">
      <c r="C883" s="337"/>
      <c r="D883" s="337"/>
      <c r="E883" s="338"/>
    </row>
    <row r="884" spans="3:5" s="336" customFormat="1" ht="13.5" customHeight="1">
      <c r="C884" s="337"/>
      <c r="D884" s="337"/>
      <c r="E884" s="338"/>
    </row>
    <row r="885" spans="3:5" s="336" customFormat="1" ht="13.5" customHeight="1">
      <c r="C885" s="337"/>
      <c r="D885" s="337"/>
      <c r="E885" s="338"/>
    </row>
    <row r="886" spans="3:5" s="336" customFormat="1" ht="13.5" customHeight="1">
      <c r="C886" s="337"/>
      <c r="D886" s="337"/>
      <c r="E886" s="338"/>
    </row>
    <row r="887" spans="3:5" s="336" customFormat="1" ht="13.5" customHeight="1">
      <c r="C887" s="337"/>
      <c r="D887" s="337"/>
      <c r="E887" s="338"/>
    </row>
    <row r="888" spans="3:5" s="336" customFormat="1" ht="13.5" customHeight="1">
      <c r="C888" s="337"/>
      <c r="D888" s="337"/>
      <c r="E888" s="338"/>
    </row>
    <row r="889" spans="3:5" s="336" customFormat="1" ht="13.5" customHeight="1">
      <c r="C889" s="337"/>
      <c r="D889" s="337"/>
      <c r="E889" s="338"/>
    </row>
    <row r="890" spans="3:5" s="336" customFormat="1" ht="13.5" customHeight="1">
      <c r="C890" s="337"/>
      <c r="D890" s="337"/>
      <c r="E890" s="338"/>
    </row>
    <row r="891" spans="3:5" s="336" customFormat="1" ht="13.5" customHeight="1">
      <c r="C891" s="337"/>
      <c r="D891" s="337"/>
      <c r="E891" s="338"/>
    </row>
    <row r="892" spans="3:5" s="336" customFormat="1" ht="13.5" customHeight="1">
      <c r="C892" s="337"/>
      <c r="D892" s="337"/>
      <c r="E892" s="338"/>
    </row>
    <row r="893" spans="3:5" s="336" customFormat="1" ht="13.5" customHeight="1">
      <c r="C893" s="337"/>
      <c r="D893" s="337"/>
      <c r="E893" s="338"/>
    </row>
    <row r="894" spans="3:5" s="336" customFormat="1" ht="13.5" customHeight="1">
      <c r="C894" s="337"/>
      <c r="D894" s="337"/>
      <c r="E894" s="338"/>
    </row>
    <row r="895" spans="3:5" s="336" customFormat="1" ht="13.5" customHeight="1">
      <c r="C895" s="337"/>
      <c r="D895" s="337"/>
      <c r="E895" s="338"/>
    </row>
    <row r="896" spans="3:5" s="336" customFormat="1" ht="13.5" customHeight="1">
      <c r="C896" s="337"/>
      <c r="D896" s="337"/>
      <c r="E896" s="338"/>
    </row>
    <row r="897" spans="3:5" s="336" customFormat="1" ht="13.5" customHeight="1">
      <c r="C897" s="337"/>
      <c r="D897" s="337"/>
      <c r="E897" s="338"/>
    </row>
    <row r="898" spans="3:5" s="336" customFormat="1" ht="13.5" customHeight="1">
      <c r="C898" s="337"/>
      <c r="D898" s="337"/>
      <c r="E898" s="338"/>
    </row>
    <row r="899" spans="3:5" s="336" customFormat="1" ht="13.5" customHeight="1">
      <c r="C899" s="337"/>
      <c r="D899" s="337"/>
      <c r="E899" s="338"/>
    </row>
    <row r="900" spans="3:5" s="336" customFormat="1" ht="13.5" customHeight="1">
      <c r="C900" s="337"/>
      <c r="D900" s="337"/>
      <c r="E900" s="338"/>
    </row>
    <row r="901" spans="3:5" s="336" customFormat="1" ht="13.5" customHeight="1">
      <c r="C901" s="337"/>
      <c r="D901" s="337"/>
      <c r="E901" s="338"/>
    </row>
    <row r="902" spans="3:5" s="336" customFormat="1" ht="13.5" customHeight="1">
      <c r="C902" s="337"/>
      <c r="D902" s="337"/>
      <c r="E902" s="338"/>
    </row>
    <row r="903" spans="3:5" s="336" customFormat="1" ht="13.5" customHeight="1">
      <c r="C903" s="337"/>
      <c r="D903" s="337"/>
      <c r="E903" s="338"/>
    </row>
    <row r="904" spans="3:5" s="336" customFormat="1" ht="13.5" customHeight="1">
      <c r="C904" s="337"/>
      <c r="D904" s="337"/>
      <c r="E904" s="338"/>
    </row>
    <row r="905" spans="3:5" s="336" customFormat="1" ht="13.5" customHeight="1">
      <c r="C905" s="337"/>
      <c r="D905" s="337"/>
      <c r="E905" s="338"/>
    </row>
    <row r="906" spans="3:5" s="336" customFormat="1" ht="13.5" customHeight="1">
      <c r="C906" s="337"/>
      <c r="D906" s="337"/>
      <c r="E906" s="338"/>
    </row>
    <row r="907" spans="3:5" s="336" customFormat="1" ht="13.5" customHeight="1">
      <c r="C907" s="337"/>
      <c r="D907" s="337"/>
      <c r="E907" s="338"/>
    </row>
    <row r="908" spans="3:5" s="336" customFormat="1" ht="13.5" customHeight="1">
      <c r="C908" s="337"/>
      <c r="D908" s="337"/>
      <c r="E908" s="338"/>
    </row>
    <row r="909" spans="3:5" s="336" customFormat="1" ht="13.5" customHeight="1">
      <c r="C909" s="337"/>
      <c r="D909" s="337"/>
      <c r="E909" s="338"/>
    </row>
    <row r="910" spans="3:5" s="336" customFormat="1" ht="13.5" customHeight="1">
      <c r="C910" s="337"/>
      <c r="D910" s="337"/>
      <c r="E910" s="338"/>
    </row>
    <row r="911" spans="3:5" s="336" customFormat="1" ht="13.5" customHeight="1">
      <c r="C911" s="337"/>
      <c r="D911" s="337"/>
      <c r="E911" s="338"/>
    </row>
    <row r="912" spans="3:5" s="336" customFormat="1" ht="13.5" customHeight="1">
      <c r="C912" s="337"/>
      <c r="D912" s="337"/>
      <c r="E912" s="338"/>
    </row>
    <row r="913" spans="3:5" s="336" customFormat="1" ht="13.5" customHeight="1">
      <c r="C913" s="337"/>
      <c r="D913" s="337"/>
      <c r="E913" s="338"/>
    </row>
    <row r="914" spans="3:5" s="336" customFormat="1" ht="13.5" customHeight="1">
      <c r="C914" s="337"/>
      <c r="D914" s="337"/>
      <c r="E914" s="338"/>
    </row>
    <row r="915" spans="3:5" s="336" customFormat="1" ht="13.5" customHeight="1">
      <c r="C915" s="337"/>
      <c r="D915" s="337"/>
      <c r="E915" s="338"/>
    </row>
    <row r="916" spans="3:5" s="336" customFormat="1" ht="13.5" customHeight="1">
      <c r="C916" s="337"/>
      <c r="D916" s="337"/>
      <c r="E916" s="338"/>
    </row>
    <row r="917" spans="3:5" s="336" customFormat="1" ht="13.5" customHeight="1">
      <c r="C917" s="337"/>
      <c r="D917" s="337"/>
      <c r="E917" s="338"/>
    </row>
    <row r="918" spans="3:5" s="336" customFormat="1" ht="13.5" customHeight="1">
      <c r="C918" s="337"/>
      <c r="D918" s="337"/>
      <c r="E918" s="338"/>
    </row>
    <row r="919" spans="3:5" s="336" customFormat="1" ht="13.5" customHeight="1">
      <c r="C919" s="337"/>
      <c r="D919" s="337"/>
      <c r="E919" s="338"/>
    </row>
    <row r="920" spans="3:5" s="336" customFormat="1" ht="13.5" customHeight="1">
      <c r="C920" s="337"/>
      <c r="D920" s="337"/>
      <c r="E920" s="338"/>
    </row>
    <row r="921" spans="3:5" s="336" customFormat="1" ht="13.5" customHeight="1">
      <c r="C921" s="337"/>
      <c r="D921" s="337"/>
      <c r="E921" s="338"/>
    </row>
    <row r="922" spans="3:5" s="336" customFormat="1" ht="13.5" customHeight="1">
      <c r="C922" s="337"/>
      <c r="D922" s="337"/>
      <c r="E922" s="338"/>
    </row>
    <row r="923" spans="3:5" s="336" customFormat="1" ht="13.5" customHeight="1">
      <c r="C923" s="337"/>
      <c r="D923" s="337"/>
      <c r="E923" s="338"/>
    </row>
    <row r="924" spans="3:5" s="336" customFormat="1" ht="13.5" customHeight="1">
      <c r="C924" s="337"/>
      <c r="D924" s="337"/>
      <c r="E924" s="338"/>
    </row>
    <row r="925" spans="3:5" s="336" customFormat="1" ht="13.5" customHeight="1">
      <c r="C925" s="337"/>
      <c r="D925" s="337"/>
      <c r="E925" s="338"/>
    </row>
    <row r="926" spans="3:5" s="336" customFormat="1" ht="13.5" customHeight="1">
      <c r="C926" s="337"/>
      <c r="D926" s="337"/>
      <c r="E926" s="338"/>
    </row>
    <row r="927" spans="3:5" s="336" customFormat="1" ht="13.5" customHeight="1">
      <c r="C927" s="337"/>
      <c r="D927" s="337"/>
      <c r="E927" s="338"/>
    </row>
    <row r="928" spans="3:5" s="336" customFormat="1" ht="13.5" customHeight="1">
      <c r="C928" s="337"/>
      <c r="D928" s="337"/>
      <c r="E928" s="338"/>
    </row>
    <row r="929" spans="3:5" s="336" customFormat="1" ht="13.5" customHeight="1">
      <c r="C929" s="337"/>
      <c r="D929" s="337"/>
      <c r="E929" s="338"/>
    </row>
    <row r="930" spans="3:5" s="336" customFormat="1" ht="13.5" customHeight="1">
      <c r="C930" s="337"/>
      <c r="D930" s="337"/>
      <c r="E930" s="338"/>
    </row>
    <row r="931" spans="3:5" s="336" customFormat="1" ht="13.5" customHeight="1">
      <c r="C931" s="337"/>
      <c r="D931" s="337"/>
      <c r="E931" s="338"/>
    </row>
    <row r="932" spans="3:5" s="336" customFormat="1" ht="13.5" customHeight="1">
      <c r="C932" s="337"/>
      <c r="D932" s="337"/>
      <c r="E932" s="338"/>
    </row>
    <row r="933" spans="3:5" s="336" customFormat="1" ht="13.5" customHeight="1">
      <c r="C933" s="337"/>
      <c r="D933" s="337"/>
      <c r="E933" s="338"/>
    </row>
    <row r="934" spans="3:5" s="336" customFormat="1" ht="13.5" customHeight="1">
      <c r="C934" s="337"/>
      <c r="D934" s="337"/>
      <c r="E934" s="338"/>
    </row>
    <row r="935" spans="3:5" s="336" customFormat="1" ht="13.5" customHeight="1">
      <c r="C935" s="337"/>
      <c r="D935" s="337"/>
      <c r="E935" s="338"/>
    </row>
    <row r="936" spans="3:5" s="336" customFormat="1" ht="13.5" customHeight="1">
      <c r="C936" s="337"/>
      <c r="D936" s="337"/>
      <c r="E936" s="338"/>
    </row>
    <row r="937" spans="3:5" s="336" customFormat="1" ht="13.5" customHeight="1">
      <c r="C937" s="337"/>
      <c r="D937" s="337"/>
      <c r="E937" s="338"/>
    </row>
    <row r="938" spans="3:5" s="336" customFormat="1" ht="13.5" customHeight="1">
      <c r="C938" s="337"/>
      <c r="D938" s="337"/>
      <c r="E938" s="338"/>
    </row>
    <row r="939" spans="3:5" s="336" customFormat="1" ht="13.5" customHeight="1">
      <c r="C939" s="337"/>
      <c r="D939" s="337"/>
      <c r="E939" s="338"/>
    </row>
    <row r="940" spans="3:5" s="336" customFormat="1" ht="13.5" customHeight="1">
      <c r="C940" s="337"/>
      <c r="D940" s="337"/>
      <c r="E940" s="338"/>
    </row>
    <row r="941" spans="3:5" s="336" customFormat="1" ht="13.5" customHeight="1">
      <c r="C941" s="337"/>
      <c r="D941" s="337"/>
      <c r="E941" s="338"/>
    </row>
    <row r="942" spans="3:5" s="336" customFormat="1" ht="13.5" customHeight="1">
      <c r="C942" s="337"/>
      <c r="D942" s="337"/>
      <c r="E942" s="338"/>
    </row>
    <row r="943" spans="3:5" s="336" customFormat="1" ht="13.5" customHeight="1">
      <c r="C943" s="337"/>
      <c r="D943" s="337"/>
      <c r="E943" s="338"/>
    </row>
    <row r="944" spans="3:5" s="336" customFormat="1" ht="13.5" customHeight="1">
      <c r="C944" s="337"/>
      <c r="D944" s="337"/>
      <c r="E944" s="338"/>
    </row>
    <row r="945" spans="3:5" s="336" customFormat="1" ht="13.5" customHeight="1">
      <c r="C945" s="337"/>
      <c r="D945" s="337"/>
      <c r="E945" s="338"/>
    </row>
    <row r="946" spans="3:5" s="336" customFormat="1" ht="13.5" customHeight="1">
      <c r="C946" s="337"/>
      <c r="D946" s="337"/>
      <c r="E946" s="338"/>
    </row>
    <row r="947" spans="3:5" s="336" customFormat="1" ht="13.5" customHeight="1">
      <c r="C947" s="337"/>
      <c r="D947" s="337"/>
      <c r="E947" s="338"/>
    </row>
    <row r="948" spans="3:5" s="336" customFormat="1" ht="13.5" customHeight="1">
      <c r="C948" s="337"/>
      <c r="D948" s="337"/>
      <c r="E948" s="338"/>
    </row>
    <row r="949" spans="3:5" s="336" customFormat="1" ht="13.5" customHeight="1">
      <c r="C949" s="337"/>
      <c r="D949" s="337"/>
      <c r="E949" s="338"/>
    </row>
    <row r="950" spans="3:5" s="336" customFormat="1" ht="13.5" customHeight="1">
      <c r="C950" s="337"/>
      <c r="D950" s="337"/>
      <c r="E950" s="338"/>
    </row>
    <row r="951" spans="3:5" s="336" customFormat="1" ht="13.5" customHeight="1">
      <c r="C951" s="337"/>
      <c r="D951" s="337"/>
      <c r="E951" s="338"/>
    </row>
    <row r="952" spans="3:5" s="336" customFormat="1" ht="13.5" customHeight="1">
      <c r="C952" s="337"/>
      <c r="D952" s="337"/>
      <c r="E952" s="338"/>
    </row>
    <row r="953" spans="3:5" s="336" customFormat="1" ht="13.5" customHeight="1">
      <c r="C953" s="337"/>
      <c r="D953" s="337"/>
      <c r="E953" s="338"/>
    </row>
    <row r="954" spans="3:5" s="336" customFormat="1" ht="13.5" customHeight="1">
      <c r="C954" s="337"/>
      <c r="D954" s="337"/>
      <c r="E954" s="338"/>
    </row>
    <row r="955" spans="3:5" s="336" customFormat="1" ht="13.5" customHeight="1">
      <c r="C955" s="337"/>
      <c r="D955" s="337"/>
      <c r="E955" s="338"/>
    </row>
    <row r="956" spans="3:5" s="336" customFormat="1" ht="13.5" customHeight="1">
      <c r="C956" s="337"/>
      <c r="D956" s="337"/>
      <c r="E956" s="338"/>
    </row>
    <row r="957" spans="3:5" s="336" customFormat="1" ht="13.5" customHeight="1">
      <c r="C957" s="337"/>
      <c r="D957" s="337"/>
      <c r="E957" s="338"/>
    </row>
    <row r="958" spans="3:5" s="336" customFormat="1" ht="13.5" customHeight="1">
      <c r="C958" s="337"/>
      <c r="D958" s="337"/>
      <c r="E958" s="338"/>
    </row>
    <row r="959" spans="3:5" s="336" customFormat="1" ht="13.5" customHeight="1">
      <c r="C959" s="337"/>
      <c r="D959" s="337"/>
      <c r="E959" s="338"/>
    </row>
    <row r="960" spans="3:5" s="336" customFormat="1" ht="13.5" customHeight="1">
      <c r="C960" s="337"/>
      <c r="D960" s="337"/>
      <c r="E960" s="338"/>
    </row>
    <row r="961" spans="3:5" s="336" customFormat="1" ht="13.5" customHeight="1">
      <c r="C961" s="337"/>
      <c r="D961" s="337"/>
      <c r="E961" s="338"/>
    </row>
    <row r="962" spans="3:5" s="336" customFormat="1" ht="13.5" customHeight="1">
      <c r="C962" s="337"/>
      <c r="D962" s="337"/>
      <c r="E962" s="338"/>
    </row>
    <row r="963" spans="3:5" s="336" customFormat="1" ht="13.5" customHeight="1">
      <c r="C963" s="337"/>
      <c r="D963" s="337"/>
      <c r="E963" s="338"/>
    </row>
    <row r="964" spans="3:5" s="336" customFormat="1" ht="13.5" customHeight="1">
      <c r="C964" s="337"/>
      <c r="D964" s="337"/>
      <c r="E964" s="338"/>
    </row>
    <row r="965" spans="3:5" s="336" customFormat="1" ht="13.5" customHeight="1">
      <c r="C965" s="337"/>
      <c r="D965" s="337"/>
      <c r="E965" s="338"/>
    </row>
    <row r="966" spans="3:5" s="336" customFormat="1" ht="13.5" customHeight="1">
      <c r="C966" s="337"/>
      <c r="D966" s="337"/>
      <c r="E966" s="338"/>
    </row>
    <row r="967" spans="3:5" s="336" customFormat="1" ht="13.5" customHeight="1">
      <c r="C967" s="337"/>
      <c r="D967" s="337"/>
      <c r="E967" s="338"/>
    </row>
    <row r="968" spans="3:5" s="336" customFormat="1" ht="13.5" customHeight="1">
      <c r="C968" s="337"/>
      <c r="D968" s="337"/>
      <c r="E968" s="338"/>
    </row>
    <row r="969" spans="3:5" s="336" customFormat="1" ht="13.5" customHeight="1">
      <c r="C969" s="337"/>
      <c r="D969" s="337"/>
      <c r="E969" s="338"/>
    </row>
    <row r="970" spans="3:5" s="336" customFormat="1" ht="13.5" customHeight="1">
      <c r="C970" s="337"/>
      <c r="D970" s="337"/>
      <c r="E970" s="338"/>
    </row>
    <row r="971" spans="3:5" s="336" customFormat="1" ht="13.5" customHeight="1">
      <c r="C971" s="337"/>
      <c r="D971" s="337"/>
      <c r="E971" s="338"/>
    </row>
    <row r="972" spans="3:5" s="336" customFormat="1" ht="13.5" customHeight="1">
      <c r="C972" s="337"/>
      <c r="D972" s="337"/>
      <c r="E972" s="338"/>
    </row>
    <row r="973" spans="3:5" s="336" customFormat="1" ht="13.5" customHeight="1">
      <c r="C973" s="337"/>
      <c r="D973" s="337"/>
      <c r="E973" s="338"/>
    </row>
    <row r="974" spans="3:5" s="336" customFormat="1" ht="13.5" customHeight="1">
      <c r="C974" s="337"/>
      <c r="D974" s="337"/>
      <c r="E974" s="338"/>
    </row>
    <row r="975" spans="3:5" s="336" customFormat="1" ht="13.5" customHeight="1">
      <c r="C975" s="337"/>
      <c r="D975" s="337"/>
      <c r="E975" s="338"/>
    </row>
    <row r="976" spans="3:5" s="336" customFormat="1" ht="13.5" customHeight="1">
      <c r="C976" s="337"/>
      <c r="D976" s="337"/>
      <c r="E976" s="338"/>
    </row>
    <row r="977" spans="3:5" s="336" customFormat="1" ht="13.5" customHeight="1">
      <c r="C977" s="337"/>
      <c r="D977" s="337"/>
      <c r="E977" s="338"/>
    </row>
    <row r="978" spans="3:5" s="336" customFormat="1" ht="13.5" customHeight="1">
      <c r="C978" s="337"/>
      <c r="D978" s="337"/>
      <c r="E978" s="338"/>
    </row>
    <row r="979" spans="3:5" s="336" customFormat="1" ht="13.5" customHeight="1">
      <c r="C979" s="337"/>
      <c r="D979" s="337"/>
      <c r="E979" s="338"/>
    </row>
    <row r="980" spans="3:5" s="336" customFormat="1" ht="13.5" customHeight="1">
      <c r="C980" s="337"/>
      <c r="D980" s="337"/>
      <c r="E980" s="338"/>
    </row>
    <row r="981" spans="3:5" s="336" customFormat="1" ht="13.5" customHeight="1">
      <c r="C981" s="337"/>
      <c r="D981" s="337"/>
      <c r="E981" s="338"/>
    </row>
    <row r="982" spans="3:5" s="336" customFormat="1" ht="13.5" customHeight="1">
      <c r="C982" s="337"/>
      <c r="D982" s="337"/>
      <c r="E982" s="338"/>
    </row>
    <row r="983" spans="3:5" s="336" customFormat="1" ht="13.5" customHeight="1">
      <c r="C983" s="337"/>
      <c r="D983" s="337"/>
      <c r="E983" s="338"/>
    </row>
    <row r="984" spans="3:5" s="336" customFormat="1" ht="13.5" customHeight="1">
      <c r="C984" s="337"/>
      <c r="D984" s="337"/>
      <c r="E984" s="338"/>
    </row>
    <row r="985" spans="3:5" s="336" customFormat="1" ht="13.5" customHeight="1">
      <c r="C985" s="337"/>
      <c r="D985" s="337"/>
      <c r="E985" s="338"/>
    </row>
    <row r="986" spans="3:5" s="336" customFormat="1" ht="13.5" customHeight="1">
      <c r="C986" s="337"/>
      <c r="D986" s="337"/>
      <c r="E986" s="338"/>
    </row>
    <row r="987" spans="3:5" s="336" customFormat="1" ht="13.5" customHeight="1">
      <c r="C987" s="337"/>
      <c r="D987" s="337"/>
      <c r="E987" s="338"/>
    </row>
    <row r="988" spans="3:5" s="336" customFormat="1" ht="13.5" customHeight="1">
      <c r="C988" s="337"/>
      <c r="D988" s="337"/>
      <c r="E988" s="338"/>
    </row>
    <row r="989" spans="3:5" s="336" customFormat="1" ht="13.5" customHeight="1">
      <c r="C989" s="337"/>
      <c r="D989" s="337"/>
      <c r="E989" s="338"/>
    </row>
    <row r="990" spans="3:5" s="336" customFormat="1" ht="13.5" customHeight="1">
      <c r="C990" s="337"/>
      <c r="D990" s="337"/>
      <c r="E990" s="338"/>
    </row>
    <row r="991" spans="3:5" s="336" customFormat="1" ht="13.5" customHeight="1">
      <c r="C991" s="337"/>
      <c r="D991" s="337"/>
      <c r="E991" s="338"/>
    </row>
    <row r="992" spans="3:5" s="336" customFormat="1" ht="13.5" customHeight="1">
      <c r="C992" s="337"/>
      <c r="D992" s="337"/>
      <c r="E992" s="338"/>
    </row>
    <row r="993" spans="3:5" s="336" customFormat="1" ht="13.5" customHeight="1">
      <c r="C993" s="337"/>
      <c r="D993" s="337"/>
      <c r="E993" s="338"/>
    </row>
    <row r="994" spans="3:5" s="336" customFormat="1" ht="13.5" customHeight="1">
      <c r="C994" s="337"/>
      <c r="D994" s="337"/>
      <c r="E994" s="338"/>
    </row>
    <row r="995" spans="3:5" s="336" customFormat="1" ht="13.5" customHeight="1">
      <c r="C995" s="337"/>
      <c r="D995" s="337"/>
      <c r="E995" s="338"/>
    </row>
    <row r="996" spans="3:5" s="336" customFormat="1" ht="13.5" customHeight="1">
      <c r="C996" s="337"/>
      <c r="D996" s="337"/>
      <c r="E996" s="338"/>
    </row>
    <row r="997" spans="3:5" s="336" customFormat="1" ht="13.5" customHeight="1">
      <c r="C997" s="337"/>
      <c r="D997" s="337"/>
      <c r="E997" s="338"/>
    </row>
    <row r="998" spans="3:5" s="336" customFormat="1" ht="13.5" customHeight="1">
      <c r="C998" s="337"/>
      <c r="D998" s="337"/>
      <c r="E998" s="338"/>
    </row>
    <row r="999" spans="3:5" s="336" customFormat="1" ht="13.5" customHeight="1">
      <c r="C999" s="337"/>
      <c r="D999" s="337"/>
      <c r="E999" s="338"/>
    </row>
    <row r="1000" spans="3:5" s="336" customFormat="1" ht="13.5" customHeight="1">
      <c r="C1000" s="337"/>
      <c r="D1000" s="337"/>
      <c r="E1000" s="338"/>
    </row>
    <row r="1001" spans="3:5" s="336" customFormat="1" ht="13.5" customHeight="1">
      <c r="C1001" s="337"/>
      <c r="D1001" s="337"/>
      <c r="E1001" s="338"/>
    </row>
    <row r="1002" spans="3:5" s="336" customFormat="1" ht="13.5" customHeight="1">
      <c r="C1002" s="337"/>
      <c r="D1002" s="337"/>
      <c r="E1002" s="338"/>
    </row>
    <row r="1003" spans="3:5" s="336" customFormat="1" ht="13.5" customHeight="1">
      <c r="C1003" s="337"/>
      <c r="D1003" s="337"/>
      <c r="E1003" s="338"/>
    </row>
    <row r="1004" spans="3:5" s="336" customFormat="1" ht="13.5" customHeight="1">
      <c r="C1004" s="337"/>
      <c r="D1004" s="337"/>
      <c r="E1004" s="338"/>
    </row>
    <row r="1005" spans="3:5" s="336" customFormat="1" ht="13.5" customHeight="1">
      <c r="C1005" s="337"/>
      <c r="D1005" s="337"/>
      <c r="E1005" s="338"/>
    </row>
    <row r="1006" spans="3:5" s="336" customFormat="1" ht="13.5" customHeight="1">
      <c r="C1006" s="337"/>
      <c r="D1006" s="337"/>
      <c r="E1006" s="338"/>
    </row>
    <row r="1007" spans="3:5" s="336" customFormat="1" ht="13.5" customHeight="1">
      <c r="C1007" s="337"/>
      <c r="D1007" s="337"/>
      <c r="E1007" s="338"/>
    </row>
    <row r="1008" spans="3:5" s="336" customFormat="1" ht="13.5" customHeight="1">
      <c r="C1008" s="337"/>
      <c r="D1008" s="337"/>
      <c r="E1008" s="338"/>
    </row>
    <row r="1009" spans="3:5" s="336" customFormat="1" ht="13.5" customHeight="1">
      <c r="C1009" s="337"/>
      <c r="D1009" s="337"/>
      <c r="E1009" s="338"/>
    </row>
    <row r="1010" spans="3:5" s="336" customFormat="1" ht="13.5" customHeight="1">
      <c r="C1010" s="337"/>
      <c r="D1010" s="337"/>
      <c r="E1010" s="338"/>
    </row>
    <row r="1011" spans="3:5" s="336" customFormat="1" ht="13.5" customHeight="1">
      <c r="C1011" s="337"/>
      <c r="D1011" s="337"/>
      <c r="E1011" s="338"/>
    </row>
    <row r="1012" spans="3:5" s="336" customFormat="1" ht="13.5" customHeight="1">
      <c r="C1012" s="337"/>
      <c r="D1012" s="337"/>
      <c r="E1012" s="338"/>
    </row>
    <row r="1013" spans="3:5" s="336" customFormat="1" ht="13.5" customHeight="1">
      <c r="C1013" s="337"/>
      <c r="D1013" s="337"/>
      <c r="E1013" s="338"/>
    </row>
    <row r="1014" spans="3:5" s="336" customFormat="1" ht="13.5" customHeight="1">
      <c r="C1014" s="337"/>
      <c r="D1014" s="337"/>
      <c r="E1014" s="338"/>
    </row>
    <row r="1015" spans="3:5" s="336" customFormat="1" ht="13.5" customHeight="1">
      <c r="C1015" s="337"/>
      <c r="D1015" s="337"/>
      <c r="E1015" s="338"/>
    </row>
    <row r="1016" spans="3:5" s="336" customFormat="1" ht="13.5" customHeight="1">
      <c r="C1016" s="337"/>
      <c r="D1016" s="337"/>
      <c r="E1016" s="338"/>
    </row>
    <row r="1017" spans="3:5" s="336" customFormat="1" ht="13.5" customHeight="1">
      <c r="C1017" s="337"/>
      <c r="D1017" s="337"/>
      <c r="E1017" s="338"/>
    </row>
    <row r="1018" spans="3:5" s="336" customFormat="1" ht="13.5" customHeight="1">
      <c r="C1018" s="337"/>
      <c r="D1018" s="337"/>
      <c r="E1018" s="338"/>
    </row>
    <row r="1019" spans="3:5" s="336" customFormat="1" ht="13.5" customHeight="1">
      <c r="C1019" s="337"/>
      <c r="D1019" s="337"/>
      <c r="E1019" s="338"/>
    </row>
    <row r="1020" spans="3:5" s="336" customFormat="1" ht="13.5" customHeight="1">
      <c r="C1020" s="337"/>
      <c r="D1020" s="337"/>
      <c r="E1020" s="338"/>
    </row>
    <row r="1021" spans="3:5" s="336" customFormat="1" ht="13.5" customHeight="1">
      <c r="C1021" s="337"/>
      <c r="D1021" s="337"/>
      <c r="E1021" s="338"/>
    </row>
    <row r="1022" spans="3:5" s="336" customFormat="1" ht="13.5" customHeight="1">
      <c r="C1022" s="337"/>
      <c r="D1022" s="337"/>
      <c r="E1022" s="338"/>
    </row>
    <row r="1023" spans="3:5" s="336" customFormat="1" ht="13.5" customHeight="1">
      <c r="C1023" s="337"/>
      <c r="D1023" s="337"/>
      <c r="E1023" s="338"/>
    </row>
    <row r="1024" spans="3:5" s="336" customFormat="1" ht="13.5" customHeight="1">
      <c r="C1024" s="337"/>
      <c r="D1024" s="337"/>
      <c r="E1024" s="338"/>
    </row>
    <row r="1025" spans="3:5" s="336" customFormat="1" ht="13.5" customHeight="1">
      <c r="C1025" s="337"/>
      <c r="D1025" s="337"/>
      <c r="E1025" s="338"/>
    </row>
    <row r="1026" spans="3:5" s="336" customFormat="1" ht="13.5" customHeight="1">
      <c r="C1026" s="337"/>
      <c r="D1026" s="337"/>
      <c r="E1026" s="338"/>
    </row>
    <row r="1027" spans="3:5" s="336" customFormat="1" ht="13.5" customHeight="1">
      <c r="C1027" s="337"/>
      <c r="D1027" s="337"/>
      <c r="E1027" s="338"/>
    </row>
    <row r="1028" spans="3:5" s="336" customFormat="1" ht="13.5" customHeight="1">
      <c r="C1028" s="337"/>
      <c r="D1028" s="337"/>
      <c r="E1028" s="338"/>
    </row>
    <row r="1029" spans="3:5" s="336" customFormat="1" ht="13.5" customHeight="1">
      <c r="C1029" s="337"/>
      <c r="D1029" s="337"/>
      <c r="E1029" s="338"/>
    </row>
    <row r="1030" spans="3:5" s="336" customFormat="1" ht="13.5" customHeight="1">
      <c r="C1030" s="337"/>
      <c r="D1030" s="337"/>
      <c r="E1030" s="338"/>
    </row>
    <row r="1031" spans="3:5" s="336" customFormat="1" ht="13.5" customHeight="1">
      <c r="C1031" s="337"/>
      <c r="D1031" s="337"/>
      <c r="E1031" s="338"/>
    </row>
    <row r="1032" spans="3:5" s="336" customFormat="1" ht="13.5" customHeight="1">
      <c r="C1032" s="337"/>
      <c r="D1032" s="337"/>
      <c r="E1032" s="338"/>
    </row>
    <row r="1033" spans="3:5" s="336" customFormat="1" ht="13.5" customHeight="1">
      <c r="C1033" s="337"/>
      <c r="D1033" s="337"/>
      <c r="E1033" s="338"/>
    </row>
    <row r="1034" spans="3:5" s="336" customFormat="1" ht="13.5" customHeight="1">
      <c r="C1034" s="337"/>
      <c r="D1034" s="337"/>
      <c r="E1034" s="338"/>
    </row>
    <row r="1035" spans="3:5" s="336" customFormat="1" ht="13.5" customHeight="1">
      <c r="C1035" s="337"/>
      <c r="D1035" s="337"/>
      <c r="E1035" s="338"/>
    </row>
    <row r="1036" spans="3:5" s="336" customFormat="1" ht="13.5" customHeight="1">
      <c r="C1036" s="337"/>
      <c r="D1036" s="337"/>
      <c r="E1036" s="338"/>
    </row>
    <row r="1037" spans="3:5" s="336" customFormat="1" ht="13.5" customHeight="1">
      <c r="C1037" s="337"/>
      <c r="D1037" s="337"/>
      <c r="E1037" s="338"/>
    </row>
    <row r="1038" spans="3:5" s="336" customFormat="1" ht="13.5" customHeight="1">
      <c r="C1038" s="337"/>
      <c r="D1038" s="337"/>
      <c r="E1038" s="338"/>
    </row>
    <row r="1039" spans="3:5" s="336" customFormat="1" ht="13.5" customHeight="1">
      <c r="C1039" s="337"/>
      <c r="D1039" s="337"/>
      <c r="E1039" s="338"/>
    </row>
    <row r="1040" spans="3:5" s="336" customFormat="1" ht="13.5" customHeight="1">
      <c r="C1040" s="337"/>
      <c r="D1040" s="337"/>
      <c r="E1040" s="338"/>
    </row>
    <row r="1041" spans="3:5" s="336" customFormat="1" ht="13.5" customHeight="1">
      <c r="C1041" s="337"/>
      <c r="D1041" s="337"/>
      <c r="E1041" s="338"/>
    </row>
    <row r="1042" spans="3:5" s="336" customFormat="1" ht="13.5" customHeight="1">
      <c r="C1042" s="337"/>
      <c r="D1042" s="337"/>
      <c r="E1042" s="338"/>
    </row>
    <row r="1043" spans="3:5" s="336" customFormat="1" ht="13.5" customHeight="1">
      <c r="C1043" s="337"/>
      <c r="D1043" s="337"/>
      <c r="E1043" s="338"/>
    </row>
    <row r="1044" spans="3:5" s="336" customFormat="1" ht="13.5" customHeight="1">
      <c r="C1044" s="337"/>
      <c r="D1044" s="337"/>
      <c r="E1044" s="338"/>
    </row>
    <row r="1045" spans="3:5" s="336" customFormat="1" ht="13.5" customHeight="1">
      <c r="C1045" s="337"/>
      <c r="D1045" s="337"/>
      <c r="E1045" s="338"/>
    </row>
    <row r="1046" spans="3:5" s="336" customFormat="1" ht="13.5" customHeight="1">
      <c r="C1046" s="337"/>
      <c r="D1046" s="337"/>
      <c r="E1046" s="338"/>
    </row>
    <row r="1047" spans="3:5" s="336" customFormat="1" ht="13.5" customHeight="1">
      <c r="C1047" s="337"/>
      <c r="D1047" s="337"/>
      <c r="E1047" s="338"/>
    </row>
    <row r="1048" spans="3:5" s="336" customFormat="1" ht="13.5" customHeight="1">
      <c r="C1048" s="337"/>
      <c r="D1048" s="337"/>
      <c r="E1048" s="338"/>
    </row>
    <row r="1049" spans="3:5" s="336" customFormat="1" ht="13.5" customHeight="1">
      <c r="C1049" s="337"/>
      <c r="D1049" s="337"/>
      <c r="E1049" s="338"/>
    </row>
    <row r="1050" spans="3:5" s="336" customFormat="1" ht="13.5" customHeight="1">
      <c r="C1050" s="337"/>
      <c r="D1050" s="337"/>
      <c r="E1050" s="338"/>
    </row>
    <row r="1051" spans="3:5" s="336" customFormat="1" ht="13.5" customHeight="1">
      <c r="C1051" s="337"/>
      <c r="D1051" s="337"/>
      <c r="E1051" s="338"/>
    </row>
    <row r="1052" spans="3:5" s="336" customFormat="1" ht="13.5" customHeight="1">
      <c r="C1052" s="337"/>
      <c r="D1052" s="337"/>
      <c r="E1052" s="338"/>
    </row>
    <row r="1053" spans="3:5" s="336" customFormat="1" ht="13.5" customHeight="1">
      <c r="C1053" s="337"/>
      <c r="D1053" s="337"/>
      <c r="E1053" s="338"/>
    </row>
    <row r="1054" spans="3:5" s="336" customFormat="1" ht="13.5" customHeight="1">
      <c r="C1054" s="337"/>
      <c r="D1054" s="337"/>
      <c r="E1054" s="338"/>
    </row>
    <row r="1055" spans="3:5" s="336" customFormat="1" ht="13.5" customHeight="1">
      <c r="C1055" s="337"/>
      <c r="D1055" s="337"/>
      <c r="E1055" s="338"/>
    </row>
    <row r="1056" spans="3:5" s="336" customFormat="1" ht="13.5" customHeight="1">
      <c r="C1056" s="337"/>
      <c r="D1056" s="337"/>
      <c r="E1056" s="338"/>
    </row>
    <row r="1057" spans="3:5" s="336" customFormat="1" ht="13.5" customHeight="1">
      <c r="C1057" s="337"/>
      <c r="D1057" s="337"/>
      <c r="E1057" s="338"/>
    </row>
    <row r="1058" spans="3:5" s="336" customFormat="1" ht="13.5" customHeight="1">
      <c r="C1058" s="337"/>
      <c r="D1058" s="337"/>
      <c r="E1058" s="338"/>
    </row>
    <row r="1059" spans="3:5" s="336" customFormat="1" ht="13.5" customHeight="1">
      <c r="C1059" s="337"/>
      <c r="D1059" s="337"/>
      <c r="E1059" s="338"/>
    </row>
    <row r="1060" spans="3:5" s="336" customFormat="1" ht="13.5" customHeight="1">
      <c r="C1060" s="337"/>
      <c r="D1060" s="337"/>
      <c r="E1060" s="338"/>
    </row>
    <row r="1061" spans="3:5" s="336" customFormat="1" ht="13.5" customHeight="1">
      <c r="C1061" s="337"/>
      <c r="D1061" s="337"/>
      <c r="E1061" s="338"/>
    </row>
    <row r="1062" spans="3:5" s="336" customFormat="1" ht="13.5" customHeight="1">
      <c r="C1062" s="337"/>
      <c r="D1062" s="337"/>
      <c r="E1062" s="338"/>
    </row>
    <row r="1063" spans="3:5" s="336" customFormat="1" ht="13.5" customHeight="1">
      <c r="C1063" s="337"/>
      <c r="D1063" s="337"/>
      <c r="E1063" s="338"/>
    </row>
    <row r="1064" spans="3:5" s="336" customFormat="1" ht="13.5" customHeight="1">
      <c r="C1064" s="337"/>
      <c r="D1064" s="337"/>
      <c r="E1064" s="338"/>
    </row>
    <row r="1065" spans="3:5" s="336" customFormat="1" ht="13.5" customHeight="1">
      <c r="C1065" s="337"/>
      <c r="D1065" s="337"/>
      <c r="E1065" s="338"/>
    </row>
    <row r="1066" spans="3:5" s="336" customFormat="1" ht="13.5" customHeight="1">
      <c r="C1066" s="337"/>
      <c r="D1066" s="337"/>
      <c r="E1066" s="338"/>
    </row>
    <row r="1067" spans="3:5" s="336" customFormat="1" ht="13.5" customHeight="1">
      <c r="C1067" s="337"/>
      <c r="D1067" s="337"/>
      <c r="E1067" s="338"/>
    </row>
    <row r="1068" spans="3:5" s="336" customFormat="1" ht="13.5" customHeight="1">
      <c r="C1068" s="337"/>
      <c r="D1068" s="337"/>
      <c r="E1068" s="338"/>
    </row>
    <row r="1069" spans="3:5" s="336" customFormat="1" ht="13.5" customHeight="1">
      <c r="C1069" s="337"/>
      <c r="D1069" s="337"/>
      <c r="E1069" s="338"/>
    </row>
    <row r="1070" spans="3:5" s="336" customFormat="1" ht="13.5" customHeight="1">
      <c r="C1070" s="337"/>
      <c r="D1070" s="337"/>
      <c r="E1070" s="338"/>
    </row>
    <row r="1071" spans="3:5" s="336" customFormat="1" ht="13.5" customHeight="1">
      <c r="C1071" s="337"/>
      <c r="D1071" s="337"/>
      <c r="E1071" s="338"/>
    </row>
    <row r="1072" spans="3:5" s="336" customFormat="1" ht="13.5" customHeight="1">
      <c r="C1072" s="337"/>
      <c r="D1072" s="337"/>
      <c r="E1072" s="338"/>
    </row>
    <row r="1073" spans="3:5" s="336" customFormat="1" ht="13.5" customHeight="1">
      <c r="C1073" s="337"/>
      <c r="D1073" s="337"/>
      <c r="E1073" s="338"/>
    </row>
    <row r="1074" spans="3:5" s="336" customFormat="1" ht="13.5" customHeight="1">
      <c r="C1074" s="337"/>
      <c r="D1074" s="337"/>
      <c r="E1074" s="338"/>
    </row>
    <row r="1075" spans="3:5" s="336" customFormat="1" ht="13.5" customHeight="1">
      <c r="C1075" s="337"/>
      <c r="D1075" s="337"/>
      <c r="E1075" s="338"/>
    </row>
    <row r="1076" spans="3:5" s="336" customFormat="1" ht="13.5" customHeight="1">
      <c r="C1076" s="337"/>
      <c r="D1076" s="337"/>
      <c r="E1076" s="338"/>
    </row>
    <row r="1077" spans="3:5" s="336" customFormat="1" ht="13.5" customHeight="1">
      <c r="C1077" s="337"/>
      <c r="D1077" s="337"/>
      <c r="E1077" s="338"/>
    </row>
    <row r="1078" spans="3:5" s="336" customFormat="1" ht="13.5" customHeight="1">
      <c r="C1078" s="337"/>
      <c r="D1078" s="337"/>
      <c r="E1078" s="338"/>
    </row>
    <row r="1079" spans="3:5" s="336" customFormat="1" ht="13.5" customHeight="1">
      <c r="C1079" s="337"/>
      <c r="D1079" s="337"/>
      <c r="E1079" s="338"/>
    </row>
    <row r="1080" spans="3:5" s="336" customFormat="1" ht="13.5" customHeight="1">
      <c r="C1080" s="337"/>
      <c r="D1080" s="337"/>
      <c r="E1080" s="338"/>
    </row>
    <row r="1081" spans="3:5" s="336" customFormat="1" ht="13.5" customHeight="1">
      <c r="C1081" s="337"/>
      <c r="D1081" s="337"/>
      <c r="E1081" s="338"/>
    </row>
    <row r="1082" spans="3:5" s="336" customFormat="1" ht="13.5" customHeight="1">
      <c r="C1082" s="337"/>
      <c r="D1082" s="337"/>
      <c r="E1082" s="338"/>
    </row>
    <row r="1083" spans="3:5" s="336" customFormat="1" ht="13.5" customHeight="1">
      <c r="C1083" s="337"/>
      <c r="D1083" s="337"/>
      <c r="E1083" s="338"/>
    </row>
    <row r="1084" spans="3:5" s="336" customFormat="1" ht="13.5" customHeight="1">
      <c r="C1084" s="337"/>
      <c r="D1084" s="337"/>
      <c r="E1084" s="338"/>
    </row>
    <row r="1085" spans="3:5" s="336" customFormat="1" ht="13.5" customHeight="1">
      <c r="C1085" s="337"/>
      <c r="D1085" s="337"/>
      <c r="E1085" s="338"/>
    </row>
    <row r="1086" spans="3:5" s="336" customFormat="1" ht="13.5" customHeight="1">
      <c r="C1086" s="337"/>
      <c r="D1086" s="337"/>
      <c r="E1086" s="338"/>
    </row>
    <row r="1087" spans="3:5" s="336" customFormat="1" ht="13.5" customHeight="1">
      <c r="C1087" s="337"/>
      <c r="D1087" s="337"/>
      <c r="E1087" s="338"/>
    </row>
    <row r="1088" spans="3:5" s="336" customFormat="1" ht="13.5" customHeight="1">
      <c r="C1088" s="337"/>
      <c r="D1088" s="337"/>
      <c r="E1088" s="338"/>
    </row>
    <row r="1089" spans="3:5" s="336" customFormat="1" ht="13.5" customHeight="1">
      <c r="C1089" s="337"/>
      <c r="D1089" s="337"/>
      <c r="E1089" s="338"/>
    </row>
    <row r="1090" spans="3:5" s="336" customFormat="1" ht="13.5" customHeight="1">
      <c r="C1090" s="337"/>
      <c r="D1090" s="337"/>
      <c r="E1090" s="338"/>
    </row>
    <row r="1091" spans="3:5" s="336" customFormat="1" ht="13.5" customHeight="1">
      <c r="C1091" s="337"/>
      <c r="D1091" s="337"/>
      <c r="E1091" s="338"/>
    </row>
    <row r="1092" spans="3:5" s="336" customFormat="1" ht="13.5" customHeight="1">
      <c r="C1092" s="337"/>
      <c r="D1092" s="337"/>
      <c r="E1092" s="338"/>
    </row>
    <row r="1093" spans="3:5" s="336" customFormat="1" ht="13.5" customHeight="1">
      <c r="C1093" s="337"/>
      <c r="D1093" s="337"/>
      <c r="E1093" s="338"/>
    </row>
    <row r="1094" spans="3:5" s="336" customFormat="1" ht="13.5" customHeight="1">
      <c r="C1094" s="337"/>
      <c r="D1094" s="337"/>
      <c r="E1094" s="338"/>
    </row>
    <row r="1095" spans="3:5" s="336" customFormat="1" ht="13.5" customHeight="1">
      <c r="C1095" s="337"/>
      <c r="D1095" s="337"/>
      <c r="E1095" s="338"/>
    </row>
    <row r="1096" spans="3:5" s="336" customFormat="1" ht="13.5" customHeight="1">
      <c r="C1096" s="337"/>
      <c r="D1096" s="337"/>
      <c r="E1096" s="338"/>
    </row>
    <row r="1097" spans="3:5" s="336" customFormat="1" ht="13.5" customHeight="1">
      <c r="C1097" s="337"/>
      <c r="D1097" s="337"/>
      <c r="E1097" s="338"/>
    </row>
    <row r="1098" spans="3:5" s="336" customFormat="1" ht="13.5" customHeight="1">
      <c r="C1098" s="337"/>
      <c r="D1098" s="337"/>
      <c r="E1098" s="338"/>
    </row>
    <row r="1099" spans="3:5" s="336" customFormat="1" ht="13.5" customHeight="1">
      <c r="C1099" s="337"/>
      <c r="D1099" s="337"/>
      <c r="E1099" s="338"/>
    </row>
    <row r="1100" spans="3:5" s="336" customFormat="1" ht="13.5" customHeight="1">
      <c r="C1100" s="337"/>
      <c r="D1100" s="337"/>
      <c r="E1100" s="338"/>
    </row>
    <row r="1101" spans="3:5" s="336" customFormat="1" ht="13.5" customHeight="1">
      <c r="C1101" s="337"/>
      <c r="D1101" s="337"/>
      <c r="E1101" s="338"/>
    </row>
    <row r="1102" spans="3:5" s="336" customFormat="1" ht="13.5" customHeight="1">
      <c r="C1102" s="337"/>
      <c r="D1102" s="337"/>
      <c r="E1102" s="338"/>
    </row>
    <row r="1103" spans="3:5" s="336" customFormat="1" ht="13.5" customHeight="1">
      <c r="C1103" s="337"/>
      <c r="D1103" s="337"/>
      <c r="E1103" s="338"/>
    </row>
    <row r="1104" spans="3:5" s="336" customFormat="1" ht="13.5" customHeight="1">
      <c r="C1104" s="337"/>
      <c r="D1104" s="337"/>
      <c r="E1104" s="338"/>
    </row>
    <row r="1105" spans="3:5" s="336" customFormat="1" ht="13.5" customHeight="1">
      <c r="C1105" s="337"/>
      <c r="D1105" s="337"/>
      <c r="E1105" s="338"/>
    </row>
    <row r="1106" spans="3:5" s="336" customFormat="1" ht="13.5" customHeight="1">
      <c r="C1106" s="337"/>
      <c r="D1106" s="337"/>
      <c r="E1106" s="338"/>
    </row>
    <row r="1107" spans="3:5" s="336" customFormat="1" ht="13.5" customHeight="1">
      <c r="C1107" s="337"/>
      <c r="D1107" s="337"/>
      <c r="E1107" s="338"/>
    </row>
    <row r="1108" spans="3:5" s="336" customFormat="1" ht="13.5" customHeight="1">
      <c r="C1108" s="337"/>
      <c r="D1108" s="337"/>
      <c r="E1108" s="338"/>
    </row>
    <row r="1109" spans="3:5" s="336" customFormat="1" ht="13.5" customHeight="1">
      <c r="C1109" s="337"/>
      <c r="D1109" s="337"/>
      <c r="E1109" s="338"/>
    </row>
    <row r="1110" spans="3:5" s="336" customFormat="1" ht="13.5" customHeight="1">
      <c r="C1110" s="337"/>
      <c r="D1110" s="337"/>
      <c r="E1110" s="338"/>
    </row>
    <row r="1111" spans="3:5" s="336" customFormat="1" ht="13.5" customHeight="1">
      <c r="C1111" s="337"/>
      <c r="D1111" s="337"/>
      <c r="E1111" s="338"/>
    </row>
    <row r="1112" spans="3:5" s="336" customFormat="1" ht="13.5" customHeight="1">
      <c r="C1112" s="337"/>
      <c r="D1112" s="337"/>
      <c r="E1112" s="338"/>
    </row>
    <row r="1113" spans="3:5" s="336" customFormat="1" ht="13.5" customHeight="1">
      <c r="C1113" s="337"/>
      <c r="D1113" s="337"/>
      <c r="E1113" s="338"/>
    </row>
    <row r="1114" spans="3:5" s="336" customFormat="1" ht="13.5" customHeight="1">
      <c r="C1114" s="337"/>
      <c r="D1114" s="337"/>
      <c r="E1114" s="338"/>
    </row>
    <row r="1115" spans="3:5" s="336" customFormat="1" ht="13.5" customHeight="1">
      <c r="C1115" s="337"/>
      <c r="D1115" s="337"/>
      <c r="E1115" s="338"/>
    </row>
    <row r="1116" spans="3:5" s="336" customFormat="1" ht="13.5" customHeight="1">
      <c r="C1116" s="337"/>
      <c r="D1116" s="337"/>
      <c r="E1116" s="338"/>
    </row>
    <row r="1117" spans="3:5" s="336" customFormat="1" ht="13.5" customHeight="1">
      <c r="C1117" s="337"/>
      <c r="D1117" s="337"/>
      <c r="E1117" s="338"/>
    </row>
    <row r="1118" spans="3:5" s="336" customFormat="1" ht="13.5" customHeight="1">
      <c r="C1118" s="337"/>
      <c r="D1118" s="337"/>
      <c r="E1118" s="338"/>
    </row>
    <row r="1119" spans="3:5" s="336" customFormat="1" ht="13.5" customHeight="1">
      <c r="C1119" s="337"/>
      <c r="D1119" s="337"/>
      <c r="E1119" s="338"/>
    </row>
    <row r="1120" spans="3:5" s="336" customFormat="1" ht="13.5" customHeight="1">
      <c r="C1120" s="337"/>
      <c r="D1120" s="337"/>
      <c r="E1120" s="338"/>
    </row>
    <row r="1121" spans="3:5" s="336" customFormat="1" ht="13.5" customHeight="1">
      <c r="C1121" s="337"/>
      <c r="D1121" s="337"/>
      <c r="E1121" s="338"/>
    </row>
    <row r="1122" spans="3:5" s="336" customFormat="1" ht="13.5" customHeight="1">
      <c r="C1122" s="337"/>
      <c r="D1122" s="337"/>
      <c r="E1122" s="338"/>
    </row>
    <row r="1123" spans="3:5" s="336" customFormat="1" ht="13.5" customHeight="1">
      <c r="C1123" s="337"/>
      <c r="D1123" s="337"/>
      <c r="E1123" s="338"/>
    </row>
    <row r="1124" spans="3:5" s="336" customFormat="1" ht="13.5" customHeight="1">
      <c r="C1124" s="337"/>
      <c r="D1124" s="337"/>
      <c r="E1124" s="338"/>
    </row>
    <row r="1125" spans="3:5" s="336" customFormat="1" ht="13.5" customHeight="1">
      <c r="C1125" s="337"/>
      <c r="D1125" s="337"/>
      <c r="E1125" s="338"/>
    </row>
    <row r="1126" spans="3:5" s="336" customFormat="1" ht="13.5" customHeight="1">
      <c r="C1126" s="337"/>
      <c r="D1126" s="337"/>
      <c r="E1126" s="338"/>
    </row>
    <row r="1127" spans="3:5" s="336" customFormat="1" ht="13.5" customHeight="1">
      <c r="C1127" s="337"/>
      <c r="D1127" s="337"/>
      <c r="E1127" s="338"/>
    </row>
    <row r="1128" spans="3:5" s="336" customFormat="1" ht="13.5" customHeight="1">
      <c r="C1128" s="337"/>
      <c r="D1128" s="337"/>
      <c r="E1128" s="338"/>
    </row>
    <row r="1129" spans="3:5" s="336" customFormat="1" ht="13.5" customHeight="1">
      <c r="C1129" s="337"/>
      <c r="D1129" s="337"/>
      <c r="E1129" s="338"/>
    </row>
    <row r="1130" spans="3:5" s="336" customFormat="1" ht="13.5" customHeight="1">
      <c r="C1130" s="337"/>
      <c r="D1130" s="337"/>
      <c r="E1130" s="338"/>
    </row>
    <row r="1131" spans="3:5" s="336" customFormat="1" ht="13.5" customHeight="1">
      <c r="C1131" s="337"/>
      <c r="D1131" s="337"/>
      <c r="E1131" s="338"/>
    </row>
    <row r="1132" spans="3:5" s="336" customFormat="1" ht="13.5" customHeight="1">
      <c r="C1132" s="337"/>
      <c r="D1132" s="337"/>
      <c r="E1132" s="338"/>
    </row>
    <row r="1133" spans="3:5" s="336" customFormat="1" ht="13.5" customHeight="1">
      <c r="C1133" s="337"/>
      <c r="D1133" s="337"/>
      <c r="E1133" s="338"/>
    </row>
    <row r="1134" spans="3:5" s="336" customFormat="1" ht="13.5" customHeight="1">
      <c r="C1134" s="337"/>
      <c r="D1134" s="337"/>
      <c r="E1134" s="338"/>
    </row>
    <row r="1135" spans="3:5" s="336" customFormat="1" ht="13.5" customHeight="1">
      <c r="C1135" s="337"/>
      <c r="D1135" s="337"/>
      <c r="E1135" s="338"/>
    </row>
    <row r="1136" spans="3:5" s="336" customFormat="1" ht="13.5" customHeight="1">
      <c r="C1136" s="337"/>
      <c r="D1136" s="337"/>
      <c r="E1136" s="338"/>
    </row>
    <row r="1137" spans="3:5" s="336" customFormat="1" ht="13.5" customHeight="1">
      <c r="C1137" s="337"/>
      <c r="D1137" s="337"/>
      <c r="E1137" s="338"/>
    </row>
    <row r="1138" spans="3:5" s="336" customFormat="1" ht="13.5" customHeight="1">
      <c r="C1138" s="337"/>
      <c r="D1138" s="337"/>
      <c r="E1138" s="338"/>
    </row>
    <row r="1139" spans="3:5" s="336" customFormat="1" ht="13.5" customHeight="1">
      <c r="C1139" s="337"/>
      <c r="D1139" s="337"/>
      <c r="E1139" s="338"/>
    </row>
    <row r="1140" spans="3:5" s="336" customFormat="1" ht="13.5" customHeight="1">
      <c r="C1140" s="337"/>
      <c r="D1140" s="337"/>
      <c r="E1140" s="338"/>
    </row>
    <row r="1141" spans="3:5" s="336" customFormat="1" ht="13.5" customHeight="1">
      <c r="C1141" s="337"/>
      <c r="D1141" s="337"/>
      <c r="E1141" s="338"/>
    </row>
    <row r="1142" spans="3:5" s="336" customFormat="1" ht="13.5" customHeight="1">
      <c r="C1142" s="337"/>
      <c r="D1142" s="337"/>
      <c r="E1142" s="338"/>
    </row>
    <row r="1143" spans="3:5" s="336" customFormat="1" ht="13.5" customHeight="1">
      <c r="C1143" s="337"/>
      <c r="D1143" s="337"/>
      <c r="E1143" s="338"/>
    </row>
    <row r="1144" spans="3:5" s="336" customFormat="1" ht="13.5" customHeight="1">
      <c r="C1144" s="337"/>
      <c r="D1144" s="337"/>
      <c r="E1144" s="338"/>
    </row>
    <row r="1145" spans="3:5" s="336" customFormat="1" ht="13.5" customHeight="1">
      <c r="C1145" s="337"/>
      <c r="D1145" s="337"/>
      <c r="E1145" s="338"/>
    </row>
    <row r="1146" spans="3:5" s="336" customFormat="1" ht="13.5" customHeight="1">
      <c r="C1146" s="337"/>
      <c r="D1146" s="337"/>
      <c r="E1146" s="338"/>
    </row>
    <row r="1147" spans="3:5" s="336" customFormat="1" ht="13.5" customHeight="1">
      <c r="C1147" s="337"/>
      <c r="D1147" s="337"/>
      <c r="E1147" s="338"/>
    </row>
    <row r="1148" spans="3:5" s="336" customFormat="1" ht="13.5" customHeight="1">
      <c r="C1148" s="337"/>
      <c r="D1148" s="337"/>
      <c r="E1148" s="338"/>
    </row>
    <row r="1149" spans="3:5" s="336" customFormat="1" ht="13.5" customHeight="1">
      <c r="C1149" s="337"/>
      <c r="D1149" s="337"/>
      <c r="E1149" s="338"/>
    </row>
    <row r="1150" spans="3:5" s="336" customFormat="1" ht="13.5" customHeight="1">
      <c r="C1150" s="337"/>
      <c r="D1150" s="337"/>
      <c r="E1150" s="338"/>
    </row>
    <row r="1151" spans="3:5" s="336" customFormat="1" ht="13.5" customHeight="1">
      <c r="C1151" s="337"/>
      <c r="D1151" s="337"/>
      <c r="E1151" s="338"/>
    </row>
    <row r="1152" spans="3:5" s="336" customFormat="1" ht="13.5" customHeight="1">
      <c r="C1152" s="337"/>
      <c r="D1152" s="337"/>
      <c r="E1152" s="338"/>
    </row>
    <row r="1153" spans="3:5" s="336" customFormat="1" ht="13.5" customHeight="1">
      <c r="C1153" s="337"/>
      <c r="D1153" s="337"/>
      <c r="E1153" s="338"/>
    </row>
    <row r="1154" spans="3:5" s="336" customFormat="1" ht="13.5" customHeight="1">
      <c r="C1154" s="337"/>
      <c r="D1154" s="337"/>
      <c r="E1154" s="338"/>
    </row>
    <row r="1155" spans="3:5" s="336" customFormat="1" ht="13.5" customHeight="1">
      <c r="C1155" s="337"/>
      <c r="D1155" s="337"/>
      <c r="E1155" s="338"/>
    </row>
    <row r="1156" spans="3:5" s="336" customFormat="1" ht="13.5" customHeight="1">
      <c r="C1156" s="337"/>
      <c r="D1156" s="337"/>
      <c r="E1156" s="338"/>
    </row>
    <row r="1157" spans="3:5" s="336" customFormat="1" ht="13.5" customHeight="1">
      <c r="C1157" s="337"/>
      <c r="D1157" s="337"/>
      <c r="E1157" s="338"/>
    </row>
    <row r="1158" spans="3:5" s="336" customFormat="1" ht="13.5" customHeight="1">
      <c r="C1158" s="337"/>
      <c r="D1158" s="337"/>
      <c r="E1158" s="338"/>
    </row>
    <row r="1159" spans="3:5" s="336" customFormat="1" ht="13.5" customHeight="1">
      <c r="C1159" s="337"/>
      <c r="D1159" s="337"/>
      <c r="E1159" s="338"/>
    </row>
    <row r="1160" spans="3:5" s="336" customFormat="1" ht="13.5" customHeight="1">
      <c r="C1160" s="337"/>
      <c r="D1160" s="337"/>
      <c r="E1160" s="338"/>
    </row>
    <row r="1161" spans="3:5" s="336" customFormat="1" ht="13.5" customHeight="1">
      <c r="C1161" s="337"/>
      <c r="D1161" s="337"/>
      <c r="E1161" s="338"/>
    </row>
    <row r="1162" spans="3:5" s="336" customFormat="1" ht="13.5" customHeight="1">
      <c r="C1162" s="337"/>
      <c r="D1162" s="337"/>
      <c r="E1162" s="338"/>
    </row>
    <row r="1163" spans="3:5" s="336" customFormat="1" ht="13.5" customHeight="1">
      <c r="C1163" s="337"/>
      <c r="D1163" s="337"/>
      <c r="E1163" s="338"/>
    </row>
    <row r="1164" spans="3:5" s="336" customFormat="1" ht="13.5" customHeight="1">
      <c r="C1164" s="337"/>
      <c r="D1164" s="337"/>
      <c r="E1164" s="338"/>
    </row>
    <row r="1165" spans="3:5" s="336" customFormat="1" ht="13.5" customHeight="1">
      <c r="C1165" s="337"/>
      <c r="D1165" s="337"/>
      <c r="E1165" s="338"/>
    </row>
    <row r="1166" spans="3:5" s="336" customFormat="1" ht="13.5" customHeight="1">
      <c r="C1166" s="337"/>
      <c r="D1166" s="337"/>
      <c r="E1166" s="338"/>
    </row>
    <row r="1167" spans="3:5" s="336" customFormat="1" ht="13.5" customHeight="1">
      <c r="C1167" s="337"/>
      <c r="D1167" s="337"/>
      <c r="E1167" s="338"/>
    </row>
    <row r="1168" spans="3:5" s="336" customFormat="1" ht="13.5" customHeight="1">
      <c r="C1168" s="337"/>
      <c r="D1168" s="337"/>
      <c r="E1168" s="338"/>
    </row>
    <row r="1169" spans="3:5" s="336" customFormat="1" ht="13.5" customHeight="1">
      <c r="C1169" s="337"/>
      <c r="D1169" s="337"/>
      <c r="E1169" s="338"/>
    </row>
    <row r="1170" spans="3:5" s="336" customFormat="1" ht="13.5" customHeight="1">
      <c r="C1170" s="337"/>
      <c r="D1170" s="337"/>
      <c r="E1170" s="338"/>
    </row>
    <row r="1171" spans="3:5" s="336" customFormat="1" ht="13.5" customHeight="1">
      <c r="C1171" s="337"/>
      <c r="D1171" s="337"/>
      <c r="E1171" s="338"/>
    </row>
    <row r="1172" spans="3:5" s="336" customFormat="1" ht="13.5" customHeight="1">
      <c r="C1172" s="337"/>
      <c r="D1172" s="337"/>
      <c r="E1172" s="338"/>
    </row>
    <row r="1173" spans="3:5" s="336" customFormat="1" ht="13.5" customHeight="1">
      <c r="C1173" s="337"/>
      <c r="D1173" s="337"/>
      <c r="E1173" s="338"/>
    </row>
    <row r="1174" spans="3:5" s="336" customFormat="1" ht="13.5" customHeight="1">
      <c r="C1174" s="337"/>
      <c r="D1174" s="337"/>
      <c r="E1174" s="338"/>
    </row>
    <row r="1175" spans="3:5" s="336" customFormat="1" ht="13.5" customHeight="1">
      <c r="C1175" s="337"/>
      <c r="D1175" s="337"/>
      <c r="E1175" s="338"/>
    </row>
    <row r="1176" spans="3:5" s="336" customFormat="1" ht="13.5" customHeight="1">
      <c r="C1176" s="337"/>
      <c r="D1176" s="337"/>
      <c r="E1176" s="338"/>
    </row>
    <row r="1177" spans="3:5" s="336" customFormat="1" ht="13.5" customHeight="1">
      <c r="C1177" s="337"/>
      <c r="D1177" s="337"/>
      <c r="E1177" s="338"/>
    </row>
    <row r="1178" spans="3:5" s="336" customFormat="1" ht="13.5" customHeight="1">
      <c r="C1178" s="337"/>
      <c r="D1178" s="337"/>
      <c r="E1178" s="338"/>
    </row>
    <row r="1179" spans="3:5" s="336" customFormat="1" ht="13.5" customHeight="1">
      <c r="C1179" s="337"/>
      <c r="D1179" s="337"/>
      <c r="E1179" s="338"/>
    </row>
    <row r="1180" spans="3:5" s="336" customFormat="1" ht="13.5" customHeight="1">
      <c r="C1180" s="337"/>
      <c r="D1180" s="337"/>
      <c r="E1180" s="338"/>
    </row>
    <row r="1181" spans="3:5" s="336" customFormat="1" ht="13.5" customHeight="1">
      <c r="C1181" s="337"/>
      <c r="D1181" s="337"/>
      <c r="E1181" s="338"/>
    </row>
    <row r="1182" spans="3:5" s="336" customFormat="1" ht="13.5" customHeight="1">
      <c r="C1182" s="337"/>
      <c r="D1182" s="337"/>
      <c r="E1182" s="338"/>
    </row>
    <row r="1183" spans="3:5" s="336" customFormat="1" ht="13.5" customHeight="1">
      <c r="C1183" s="337"/>
      <c r="D1183" s="337"/>
      <c r="E1183" s="338"/>
    </row>
    <row r="1184" spans="3:5" s="336" customFormat="1" ht="13.5" customHeight="1">
      <c r="C1184" s="337"/>
      <c r="D1184" s="337"/>
      <c r="E1184" s="338"/>
    </row>
    <row r="1185" spans="3:5" s="336" customFormat="1" ht="13.5" customHeight="1">
      <c r="C1185" s="337"/>
      <c r="D1185" s="337"/>
      <c r="E1185" s="338"/>
    </row>
    <row r="1186" spans="3:5" s="336" customFormat="1" ht="13.5" customHeight="1">
      <c r="C1186" s="337"/>
      <c r="D1186" s="337"/>
      <c r="E1186" s="338"/>
    </row>
    <row r="1187" spans="3:5" s="336" customFormat="1" ht="13.5" customHeight="1">
      <c r="C1187" s="337"/>
      <c r="D1187" s="337"/>
      <c r="E1187" s="338"/>
    </row>
    <row r="1188" spans="3:5" s="336" customFormat="1" ht="13.5" customHeight="1">
      <c r="C1188" s="337"/>
      <c r="D1188" s="337"/>
      <c r="E1188" s="338"/>
    </row>
    <row r="1189" spans="3:5" s="336" customFormat="1" ht="13.5" customHeight="1">
      <c r="C1189" s="337"/>
      <c r="D1189" s="337"/>
      <c r="E1189" s="338"/>
    </row>
    <row r="1190" spans="3:5" s="336" customFormat="1" ht="13.5" customHeight="1">
      <c r="C1190" s="337"/>
      <c r="D1190" s="337"/>
      <c r="E1190" s="338"/>
    </row>
    <row r="1191" spans="3:5" s="336" customFormat="1" ht="13.5" customHeight="1">
      <c r="C1191" s="337"/>
      <c r="D1191" s="337"/>
      <c r="E1191" s="338"/>
    </row>
    <row r="1192" spans="3:5" s="336" customFormat="1" ht="13.5" customHeight="1">
      <c r="C1192" s="337"/>
      <c r="D1192" s="337"/>
      <c r="E1192" s="338"/>
    </row>
    <row r="1193" spans="3:5" s="336" customFormat="1" ht="13.5" customHeight="1">
      <c r="C1193" s="337"/>
      <c r="D1193" s="337"/>
      <c r="E1193" s="338"/>
    </row>
    <row r="1194" spans="3:5" s="336" customFormat="1" ht="13.5" customHeight="1">
      <c r="C1194" s="337"/>
      <c r="D1194" s="337"/>
      <c r="E1194" s="338"/>
    </row>
    <row r="1195" spans="3:5" s="336" customFormat="1" ht="13.5" customHeight="1">
      <c r="C1195" s="337"/>
      <c r="D1195" s="337"/>
      <c r="E1195" s="338"/>
    </row>
    <row r="1196" spans="3:5" s="336" customFormat="1" ht="13.5" customHeight="1">
      <c r="C1196" s="337"/>
      <c r="D1196" s="337"/>
      <c r="E1196" s="338"/>
    </row>
    <row r="1197" spans="3:5" s="336" customFormat="1" ht="13.5" customHeight="1">
      <c r="C1197" s="337"/>
      <c r="D1197" s="337"/>
      <c r="E1197" s="338"/>
    </row>
    <row r="1198" spans="3:5" s="336" customFormat="1" ht="13.5" customHeight="1">
      <c r="C1198" s="337"/>
      <c r="D1198" s="337"/>
      <c r="E1198" s="338"/>
    </row>
    <row r="1199" spans="3:5" s="336" customFormat="1" ht="13.5" customHeight="1">
      <c r="C1199" s="337"/>
      <c r="D1199" s="337"/>
      <c r="E1199" s="338"/>
    </row>
    <row r="1200" spans="3:5" s="336" customFormat="1" ht="13.5" customHeight="1">
      <c r="C1200" s="337"/>
      <c r="D1200" s="337"/>
      <c r="E1200" s="338"/>
    </row>
    <row r="1201" spans="3:5" s="336" customFormat="1" ht="13.5" customHeight="1">
      <c r="C1201" s="337"/>
      <c r="D1201" s="337"/>
      <c r="E1201" s="338"/>
    </row>
    <row r="1202" spans="3:5" s="336" customFormat="1" ht="13.5" customHeight="1">
      <c r="C1202" s="337"/>
      <c r="D1202" s="337"/>
      <c r="E1202" s="338"/>
    </row>
    <row r="1203" spans="3:5" s="336" customFormat="1" ht="13.5" customHeight="1">
      <c r="C1203" s="337"/>
      <c r="D1203" s="337"/>
      <c r="E1203" s="338"/>
    </row>
    <row r="1204" spans="3:5" s="336" customFormat="1" ht="13.5" customHeight="1">
      <c r="C1204" s="337"/>
      <c r="D1204" s="337"/>
      <c r="E1204" s="338"/>
    </row>
    <row r="1205" spans="3:5" s="336" customFormat="1" ht="13.5" customHeight="1">
      <c r="C1205" s="337"/>
      <c r="D1205" s="337"/>
      <c r="E1205" s="338"/>
    </row>
    <row r="1206" spans="3:5" s="336" customFormat="1" ht="13.5" customHeight="1">
      <c r="C1206" s="337"/>
      <c r="D1206" s="337"/>
      <c r="E1206" s="338"/>
    </row>
    <row r="1207" spans="3:5" s="336" customFormat="1" ht="13.5" customHeight="1">
      <c r="C1207" s="337"/>
      <c r="D1207" s="337"/>
      <c r="E1207" s="338"/>
    </row>
    <row r="1208" spans="3:5" s="336" customFormat="1" ht="13.5" customHeight="1">
      <c r="C1208" s="337"/>
      <c r="D1208" s="337"/>
      <c r="E1208" s="338"/>
    </row>
    <row r="1209" spans="3:5" s="336" customFormat="1" ht="13.5" customHeight="1">
      <c r="C1209" s="337"/>
      <c r="D1209" s="337"/>
      <c r="E1209" s="338"/>
    </row>
    <row r="1210" spans="3:5" s="336" customFormat="1" ht="13.5" customHeight="1">
      <c r="C1210" s="337"/>
      <c r="D1210" s="337"/>
      <c r="E1210" s="338"/>
    </row>
    <row r="1211" spans="3:5" s="336" customFormat="1" ht="13.5" customHeight="1">
      <c r="C1211" s="337"/>
      <c r="D1211" s="337"/>
      <c r="E1211" s="338"/>
    </row>
    <row r="1212" spans="3:5" s="336" customFormat="1" ht="13.5" customHeight="1">
      <c r="C1212" s="337"/>
      <c r="D1212" s="337"/>
      <c r="E1212" s="338"/>
    </row>
    <row r="1213" spans="3:5" s="336" customFormat="1" ht="13.5" customHeight="1">
      <c r="C1213" s="337"/>
      <c r="D1213" s="337"/>
      <c r="E1213" s="338"/>
    </row>
    <row r="1214" spans="3:5" s="336" customFormat="1" ht="13.5" customHeight="1">
      <c r="C1214" s="337"/>
      <c r="D1214" s="337"/>
      <c r="E1214" s="338"/>
    </row>
    <row r="1215" spans="3:5" s="336" customFormat="1" ht="13.5" customHeight="1">
      <c r="C1215" s="337"/>
      <c r="D1215" s="337"/>
      <c r="E1215" s="338"/>
    </row>
    <row r="1216" spans="3:5" s="336" customFormat="1" ht="13.5" customHeight="1">
      <c r="C1216" s="337"/>
      <c r="D1216" s="337"/>
      <c r="E1216" s="338"/>
    </row>
    <row r="1217" spans="3:5" s="336" customFormat="1" ht="13.5" customHeight="1">
      <c r="C1217" s="337"/>
      <c r="D1217" s="337"/>
      <c r="E1217" s="338"/>
    </row>
    <row r="1218" spans="3:5" s="336" customFormat="1" ht="13.5" customHeight="1">
      <c r="C1218" s="337"/>
      <c r="D1218" s="337"/>
      <c r="E1218" s="338"/>
    </row>
    <row r="1219" spans="3:5" s="336" customFormat="1" ht="13.5" customHeight="1">
      <c r="C1219" s="337"/>
      <c r="D1219" s="337"/>
      <c r="E1219" s="338"/>
    </row>
    <row r="1220" spans="3:5" s="336" customFormat="1" ht="13.5" customHeight="1">
      <c r="C1220" s="337"/>
      <c r="D1220" s="337"/>
      <c r="E1220" s="338"/>
    </row>
    <row r="1221" spans="3:5" s="336" customFormat="1" ht="13.5" customHeight="1">
      <c r="C1221" s="337"/>
      <c r="D1221" s="337"/>
      <c r="E1221" s="338"/>
    </row>
    <row r="1222" spans="3:5" s="336" customFormat="1" ht="13.5" customHeight="1">
      <c r="C1222" s="337"/>
      <c r="D1222" s="337"/>
      <c r="E1222" s="338"/>
    </row>
    <row r="1223" spans="3:5" s="336" customFormat="1" ht="13.5" customHeight="1">
      <c r="C1223" s="337"/>
      <c r="D1223" s="337"/>
      <c r="E1223" s="338"/>
    </row>
    <row r="1224" spans="3:5" s="336" customFormat="1" ht="13.5" customHeight="1">
      <c r="C1224" s="337"/>
      <c r="D1224" s="337"/>
      <c r="E1224" s="338"/>
    </row>
    <row r="1225" spans="3:5" s="336" customFormat="1" ht="13.5" customHeight="1">
      <c r="C1225" s="337"/>
      <c r="D1225" s="337"/>
      <c r="E1225" s="338"/>
    </row>
    <row r="1226" spans="3:5" s="336" customFormat="1" ht="13.5" customHeight="1">
      <c r="C1226" s="337"/>
      <c r="D1226" s="337"/>
      <c r="E1226" s="338"/>
    </row>
    <row r="1227" spans="3:5" s="336" customFormat="1" ht="13.5" customHeight="1">
      <c r="C1227" s="337"/>
      <c r="D1227" s="337"/>
      <c r="E1227" s="338"/>
    </row>
    <row r="1228" spans="3:5" s="336" customFormat="1" ht="13.5" customHeight="1">
      <c r="C1228" s="337"/>
      <c r="D1228" s="337"/>
      <c r="E1228" s="338"/>
    </row>
    <row r="1229" spans="3:5" s="336" customFormat="1" ht="13.5" customHeight="1">
      <c r="C1229" s="337"/>
      <c r="D1229" s="337"/>
      <c r="E1229" s="338"/>
    </row>
    <row r="1230" spans="3:5" s="336" customFormat="1" ht="13.5" customHeight="1">
      <c r="C1230" s="337"/>
      <c r="D1230" s="337"/>
      <c r="E1230" s="338"/>
    </row>
    <row r="1231" spans="3:5" s="336" customFormat="1" ht="13.5" customHeight="1">
      <c r="C1231" s="337"/>
      <c r="D1231" s="337"/>
      <c r="E1231" s="338"/>
    </row>
    <row r="1232" spans="3:5" s="336" customFormat="1" ht="13.5" customHeight="1">
      <c r="C1232" s="337"/>
      <c r="D1232" s="337"/>
      <c r="E1232" s="338"/>
    </row>
    <row r="1233" spans="3:5" s="336" customFormat="1" ht="13.5" customHeight="1">
      <c r="C1233" s="337"/>
      <c r="D1233" s="337"/>
      <c r="E1233" s="338"/>
    </row>
    <row r="1234" spans="3:5" s="336" customFormat="1" ht="13.5" customHeight="1">
      <c r="C1234" s="337"/>
      <c r="D1234" s="337"/>
      <c r="E1234" s="338"/>
    </row>
    <row r="1235" spans="3:5" s="336" customFormat="1" ht="13.5" customHeight="1">
      <c r="C1235" s="337"/>
      <c r="D1235" s="337"/>
      <c r="E1235" s="338"/>
    </row>
    <row r="1236" spans="3:5" s="336" customFormat="1" ht="13.5" customHeight="1">
      <c r="C1236" s="337"/>
      <c r="D1236" s="337"/>
      <c r="E1236" s="338"/>
    </row>
    <row r="1237" spans="3:5" s="336" customFormat="1" ht="13.5" customHeight="1">
      <c r="C1237" s="337"/>
      <c r="D1237" s="337"/>
      <c r="E1237" s="338"/>
    </row>
    <row r="1238" spans="3:5" s="336" customFormat="1" ht="13.5" customHeight="1">
      <c r="C1238" s="337"/>
      <c r="D1238" s="337"/>
      <c r="E1238" s="338"/>
    </row>
    <row r="1239" spans="3:5" s="336" customFormat="1" ht="13.5" customHeight="1">
      <c r="C1239" s="337"/>
      <c r="D1239" s="337"/>
      <c r="E1239" s="338"/>
    </row>
    <row r="1240" spans="3:5" s="336" customFormat="1" ht="13.5" customHeight="1">
      <c r="C1240" s="337"/>
      <c r="D1240" s="337"/>
      <c r="E1240" s="338"/>
    </row>
    <row r="1241" spans="3:5" s="336" customFormat="1" ht="13.5" customHeight="1">
      <c r="C1241" s="337"/>
      <c r="D1241" s="337"/>
      <c r="E1241" s="338"/>
    </row>
    <row r="1242" spans="3:5" s="336" customFormat="1" ht="13.5" customHeight="1">
      <c r="C1242" s="337"/>
      <c r="D1242" s="337"/>
      <c r="E1242" s="338"/>
    </row>
    <row r="1243" spans="3:5" s="336" customFormat="1" ht="13.5" customHeight="1">
      <c r="C1243" s="337"/>
      <c r="D1243" s="337"/>
      <c r="E1243" s="338"/>
    </row>
    <row r="1244" spans="3:5" s="336" customFormat="1" ht="13.5" customHeight="1">
      <c r="C1244" s="337"/>
      <c r="D1244" s="337"/>
      <c r="E1244" s="338"/>
    </row>
    <row r="1245" spans="3:5" s="336" customFormat="1" ht="13.5" customHeight="1">
      <c r="C1245" s="337"/>
      <c r="D1245" s="337"/>
      <c r="E1245" s="338"/>
    </row>
    <row r="1246" spans="3:5" s="336" customFormat="1" ht="13.5" customHeight="1">
      <c r="C1246" s="337"/>
      <c r="D1246" s="337"/>
      <c r="E1246" s="338"/>
    </row>
    <row r="1247" spans="3:5" s="336" customFormat="1" ht="13.5" customHeight="1">
      <c r="C1247" s="337"/>
      <c r="D1247" s="337"/>
      <c r="E1247" s="338"/>
    </row>
    <row r="1248" spans="3:5" s="336" customFormat="1" ht="13.5" customHeight="1">
      <c r="C1248" s="337"/>
      <c r="D1248" s="337"/>
      <c r="E1248" s="338"/>
    </row>
    <row r="1249" spans="3:5" s="336" customFormat="1" ht="13.5" customHeight="1">
      <c r="C1249" s="337"/>
      <c r="D1249" s="337"/>
      <c r="E1249" s="338"/>
    </row>
    <row r="1250" spans="3:5" s="336" customFormat="1" ht="13.5" customHeight="1">
      <c r="C1250" s="337"/>
      <c r="D1250" s="337"/>
      <c r="E1250" s="338"/>
    </row>
    <row r="1251" spans="3:5" s="336" customFormat="1" ht="13.5" customHeight="1">
      <c r="C1251" s="337"/>
      <c r="D1251" s="337"/>
      <c r="E1251" s="338"/>
    </row>
    <row r="1252" spans="3:5" s="336" customFormat="1" ht="13.5" customHeight="1">
      <c r="C1252" s="337"/>
      <c r="D1252" s="337"/>
      <c r="E1252" s="338"/>
    </row>
    <row r="1253" spans="3:5" s="336" customFormat="1" ht="13.5" customHeight="1">
      <c r="C1253" s="337"/>
      <c r="D1253" s="337"/>
      <c r="E1253" s="338"/>
    </row>
    <row r="1254" spans="3:5" s="336" customFormat="1" ht="13.5" customHeight="1">
      <c r="C1254" s="337"/>
      <c r="D1254" s="337"/>
      <c r="E1254" s="338"/>
    </row>
    <row r="1255" spans="3:5" s="336" customFormat="1" ht="13.5" customHeight="1">
      <c r="C1255" s="337"/>
      <c r="D1255" s="337"/>
      <c r="E1255" s="338"/>
    </row>
    <row r="1256" spans="3:5" s="336" customFormat="1" ht="13.5" customHeight="1">
      <c r="C1256" s="337"/>
      <c r="D1256" s="337"/>
      <c r="E1256" s="338"/>
    </row>
    <row r="1257" spans="3:5" s="336" customFormat="1" ht="13.5" customHeight="1">
      <c r="C1257" s="337"/>
      <c r="D1257" s="337"/>
      <c r="E1257" s="338"/>
    </row>
    <row r="1258" spans="3:5" s="336" customFormat="1" ht="13.5" customHeight="1">
      <c r="C1258" s="337"/>
      <c r="D1258" s="337"/>
      <c r="E1258" s="338"/>
    </row>
    <row r="1259" spans="3:5" s="336" customFormat="1" ht="13.5" customHeight="1">
      <c r="C1259" s="337"/>
      <c r="D1259" s="337"/>
      <c r="E1259" s="338"/>
    </row>
    <row r="1260" spans="3:5" s="336" customFormat="1" ht="13.5" customHeight="1">
      <c r="C1260" s="337"/>
      <c r="D1260" s="337"/>
      <c r="E1260" s="338"/>
    </row>
    <row r="1261" spans="3:5" s="336" customFormat="1" ht="13.5" customHeight="1">
      <c r="C1261" s="337"/>
      <c r="D1261" s="337"/>
      <c r="E1261" s="338"/>
    </row>
    <row r="1262" spans="3:5" s="336" customFormat="1" ht="13.5" customHeight="1">
      <c r="C1262" s="337"/>
      <c r="D1262" s="337"/>
      <c r="E1262" s="338"/>
    </row>
    <row r="1263" spans="3:5" s="336" customFormat="1" ht="13.5" customHeight="1">
      <c r="C1263" s="337"/>
      <c r="D1263" s="337"/>
      <c r="E1263" s="338"/>
    </row>
    <row r="1264" spans="3:5" s="336" customFormat="1" ht="13.5" customHeight="1">
      <c r="C1264" s="337"/>
      <c r="D1264" s="337"/>
      <c r="E1264" s="338"/>
    </row>
    <row r="1265" spans="3:5" s="336" customFormat="1" ht="13.5" customHeight="1">
      <c r="C1265" s="337"/>
      <c r="D1265" s="337"/>
      <c r="E1265" s="338"/>
    </row>
    <row r="1266" spans="3:5" s="336" customFormat="1" ht="13.5" customHeight="1">
      <c r="C1266" s="337"/>
      <c r="D1266" s="337"/>
      <c r="E1266" s="338"/>
    </row>
    <row r="1267" spans="3:5" s="336" customFormat="1" ht="13.5" customHeight="1">
      <c r="C1267" s="337"/>
      <c r="D1267" s="337"/>
      <c r="E1267" s="338"/>
    </row>
    <row r="1268" spans="3:5" s="336" customFormat="1" ht="13.5" customHeight="1">
      <c r="C1268" s="337"/>
      <c r="D1268" s="337"/>
      <c r="E1268" s="338"/>
    </row>
    <row r="1269" spans="3:5" s="336" customFormat="1" ht="13.5" customHeight="1">
      <c r="C1269" s="337"/>
      <c r="D1269" s="337"/>
      <c r="E1269" s="338"/>
    </row>
    <row r="1270" spans="3:5" s="336" customFormat="1" ht="13.5" customHeight="1">
      <c r="C1270" s="337"/>
      <c r="D1270" s="337"/>
      <c r="E1270" s="338"/>
    </row>
    <row r="1271" spans="3:5" s="336" customFormat="1" ht="13.5" customHeight="1">
      <c r="C1271" s="337"/>
      <c r="D1271" s="337"/>
      <c r="E1271" s="338"/>
    </row>
    <row r="1272" spans="3:5" s="336" customFormat="1" ht="13.5" customHeight="1">
      <c r="C1272" s="337"/>
      <c r="D1272" s="337"/>
      <c r="E1272" s="338"/>
    </row>
    <row r="1273" spans="3:5" s="336" customFormat="1" ht="13.5" customHeight="1">
      <c r="C1273" s="337"/>
      <c r="D1273" s="337"/>
      <c r="E1273" s="338"/>
    </row>
    <row r="1274" spans="3:5" s="336" customFormat="1" ht="13.5" customHeight="1">
      <c r="C1274" s="337"/>
      <c r="D1274" s="337"/>
      <c r="E1274" s="338"/>
    </row>
    <row r="1275" spans="3:5" s="336" customFormat="1" ht="13.5" customHeight="1">
      <c r="C1275" s="337"/>
      <c r="D1275" s="337"/>
      <c r="E1275" s="338"/>
    </row>
    <row r="1276" spans="3:5" s="336" customFormat="1" ht="13.5" customHeight="1">
      <c r="C1276" s="337"/>
      <c r="D1276" s="337"/>
      <c r="E1276" s="338"/>
    </row>
    <row r="1277" spans="3:5" s="336" customFormat="1" ht="13.5" customHeight="1">
      <c r="C1277" s="337"/>
      <c r="D1277" s="337"/>
      <c r="E1277" s="338"/>
    </row>
    <row r="1278" spans="3:5" s="336" customFormat="1" ht="13.5" customHeight="1">
      <c r="C1278" s="337"/>
      <c r="D1278" s="337"/>
      <c r="E1278" s="338"/>
    </row>
    <row r="1279" spans="3:5" s="336" customFormat="1" ht="13.5" customHeight="1">
      <c r="C1279" s="337"/>
      <c r="D1279" s="337"/>
      <c r="E1279" s="338"/>
    </row>
    <row r="1280" spans="3:5" s="336" customFormat="1" ht="13.5" customHeight="1">
      <c r="C1280" s="337"/>
      <c r="D1280" s="337"/>
      <c r="E1280" s="338"/>
    </row>
    <row r="1281" spans="3:5" s="336" customFormat="1" ht="13.5" customHeight="1">
      <c r="C1281" s="337"/>
      <c r="D1281" s="337"/>
      <c r="E1281" s="338"/>
    </row>
    <row r="1282" spans="3:5" s="336" customFormat="1" ht="13.5" customHeight="1">
      <c r="C1282" s="337"/>
      <c r="D1282" s="337"/>
      <c r="E1282" s="338"/>
    </row>
    <row r="1283" spans="3:5" s="336" customFormat="1" ht="13.5" customHeight="1">
      <c r="C1283" s="337"/>
      <c r="D1283" s="337"/>
      <c r="E1283" s="338"/>
    </row>
    <row r="1284" spans="3:5" s="336" customFormat="1" ht="13.5" customHeight="1">
      <c r="C1284" s="337"/>
      <c r="D1284" s="337"/>
      <c r="E1284" s="338"/>
    </row>
    <row r="1285" spans="3:5" s="336" customFormat="1" ht="13.5" customHeight="1">
      <c r="C1285" s="337"/>
      <c r="D1285" s="337"/>
      <c r="E1285" s="338"/>
    </row>
    <row r="1286" spans="3:5" s="336" customFormat="1" ht="13.5" customHeight="1">
      <c r="C1286" s="337"/>
      <c r="D1286" s="337"/>
      <c r="E1286" s="338"/>
    </row>
    <row r="1287" spans="3:5" s="336" customFormat="1" ht="13.5" customHeight="1">
      <c r="C1287" s="337"/>
      <c r="D1287" s="337"/>
      <c r="E1287" s="338"/>
    </row>
    <row r="1288" spans="3:5" s="336" customFormat="1" ht="13.5" customHeight="1">
      <c r="C1288" s="337"/>
      <c r="D1288" s="337"/>
      <c r="E1288" s="338"/>
    </row>
    <row r="1289" spans="3:5" s="336" customFormat="1" ht="13.5" customHeight="1">
      <c r="C1289" s="337"/>
      <c r="D1289" s="337"/>
      <c r="E1289" s="338"/>
    </row>
    <row r="1290" spans="3:5" s="336" customFormat="1" ht="13.5" customHeight="1">
      <c r="C1290" s="337"/>
      <c r="D1290" s="337"/>
      <c r="E1290" s="338"/>
    </row>
    <row r="1291" spans="3:5" s="336" customFormat="1" ht="13.5" customHeight="1">
      <c r="C1291" s="337"/>
      <c r="D1291" s="337"/>
      <c r="E1291" s="338"/>
    </row>
    <row r="1292" spans="3:5" s="336" customFormat="1" ht="13.5" customHeight="1">
      <c r="C1292" s="337"/>
      <c r="D1292" s="337"/>
      <c r="E1292" s="338"/>
    </row>
    <row r="1293" spans="3:5" s="336" customFormat="1" ht="13.5" customHeight="1">
      <c r="C1293" s="337"/>
      <c r="D1293" s="337"/>
      <c r="E1293" s="338"/>
    </row>
    <row r="1294" spans="3:5" s="336" customFormat="1" ht="13.5" customHeight="1">
      <c r="C1294" s="337"/>
      <c r="D1294" s="337"/>
      <c r="E1294" s="338"/>
    </row>
    <row r="1295" spans="3:5" s="336" customFormat="1" ht="13.5" customHeight="1">
      <c r="C1295" s="337"/>
      <c r="D1295" s="337"/>
      <c r="E1295" s="338"/>
    </row>
    <row r="1296" spans="3:5" s="336" customFormat="1" ht="13.5" customHeight="1">
      <c r="C1296" s="337"/>
      <c r="D1296" s="337"/>
      <c r="E1296" s="338"/>
    </row>
    <row r="1297" spans="3:5" s="336" customFormat="1" ht="13.5" customHeight="1">
      <c r="C1297" s="337"/>
      <c r="D1297" s="337"/>
      <c r="E1297" s="338"/>
    </row>
    <row r="1298" spans="3:5" s="336" customFormat="1" ht="13.5" customHeight="1">
      <c r="C1298" s="337"/>
      <c r="D1298" s="337"/>
      <c r="E1298" s="338"/>
    </row>
    <row r="1299" spans="3:5" s="336" customFormat="1" ht="13.5" customHeight="1">
      <c r="C1299" s="337"/>
      <c r="D1299" s="337"/>
      <c r="E1299" s="338"/>
    </row>
    <row r="1300" spans="3:5" s="336" customFormat="1" ht="13.5" customHeight="1">
      <c r="C1300" s="337"/>
      <c r="D1300" s="337"/>
      <c r="E1300" s="338"/>
    </row>
    <row r="1301" spans="3:5" s="336" customFormat="1" ht="13.5" customHeight="1">
      <c r="C1301" s="337"/>
      <c r="D1301" s="337"/>
      <c r="E1301" s="338"/>
    </row>
    <row r="1302" spans="3:5" s="336" customFormat="1" ht="13.5" customHeight="1">
      <c r="C1302" s="337"/>
      <c r="D1302" s="337"/>
      <c r="E1302" s="338"/>
    </row>
    <row r="1303" spans="3:5" s="336" customFormat="1" ht="13.5" customHeight="1">
      <c r="C1303" s="337"/>
      <c r="D1303" s="337"/>
      <c r="E1303" s="338"/>
    </row>
    <row r="1304" spans="3:5" s="336" customFormat="1" ht="13.5" customHeight="1">
      <c r="C1304" s="337"/>
      <c r="D1304" s="337"/>
      <c r="E1304" s="338"/>
    </row>
    <row r="1305" spans="3:5" s="336" customFormat="1" ht="13.5" customHeight="1">
      <c r="C1305" s="337"/>
      <c r="D1305" s="337"/>
      <c r="E1305" s="338"/>
    </row>
    <row r="1306" spans="3:5" s="336" customFormat="1" ht="13.5" customHeight="1">
      <c r="C1306" s="337"/>
      <c r="D1306" s="337"/>
      <c r="E1306" s="338"/>
    </row>
    <row r="1307" spans="3:5" s="336" customFormat="1" ht="13.5" customHeight="1">
      <c r="C1307" s="337"/>
      <c r="D1307" s="337"/>
      <c r="E1307" s="338"/>
    </row>
    <row r="1308" spans="3:5" s="336" customFormat="1" ht="13.5" customHeight="1">
      <c r="C1308" s="337"/>
      <c r="D1308" s="337"/>
      <c r="E1308" s="338"/>
    </row>
    <row r="1309" spans="3:5" s="336" customFormat="1" ht="13.5" customHeight="1">
      <c r="C1309" s="337"/>
      <c r="D1309" s="337"/>
      <c r="E1309" s="338"/>
    </row>
    <row r="1310" spans="3:5" s="336" customFormat="1" ht="13.5" customHeight="1">
      <c r="C1310" s="337"/>
      <c r="D1310" s="337"/>
      <c r="E1310" s="338"/>
    </row>
    <row r="1311" spans="3:5" s="336" customFormat="1" ht="13.5" customHeight="1">
      <c r="C1311" s="337"/>
      <c r="D1311" s="337"/>
      <c r="E1311" s="338"/>
    </row>
    <row r="1312" spans="3:5" s="336" customFormat="1" ht="13.5" customHeight="1">
      <c r="C1312" s="337"/>
      <c r="D1312" s="337"/>
      <c r="E1312" s="338"/>
    </row>
    <row r="1313" spans="3:5" s="336" customFormat="1" ht="13.5" customHeight="1">
      <c r="C1313" s="337"/>
      <c r="D1313" s="337"/>
      <c r="E1313" s="338"/>
    </row>
    <row r="1314" spans="3:5" s="336" customFormat="1" ht="13.5" customHeight="1">
      <c r="C1314" s="337"/>
      <c r="D1314" s="337"/>
      <c r="E1314" s="338"/>
    </row>
    <row r="1315" spans="3:5" s="336" customFormat="1" ht="13.5" customHeight="1">
      <c r="C1315" s="337"/>
      <c r="D1315" s="337"/>
      <c r="E1315" s="338"/>
    </row>
    <row r="1316" spans="3:5" s="336" customFormat="1" ht="13.5" customHeight="1">
      <c r="C1316" s="337"/>
      <c r="D1316" s="337"/>
      <c r="E1316" s="338"/>
    </row>
    <row r="1317" spans="3:5" s="336" customFormat="1" ht="13.5" customHeight="1">
      <c r="C1317" s="337"/>
      <c r="D1317" s="337"/>
      <c r="E1317" s="338"/>
    </row>
    <row r="1318" spans="3:5" s="336" customFormat="1" ht="13.5" customHeight="1">
      <c r="C1318" s="337"/>
      <c r="D1318" s="337"/>
      <c r="E1318" s="338"/>
    </row>
    <row r="1319" spans="3:5" s="336" customFormat="1" ht="13.5" customHeight="1">
      <c r="C1319" s="337"/>
      <c r="D1319" s="337"/>
      <c r="E1319" s="338"/>
    </row>
    <row r="1320" spans="3:5" s="336" customFormat="1" ht="13.5" customHeight="1">
      <c r="C1320" s="337"/>
      <c r="D1320" s="337"/>
      <c r="E1320" s="338"/>
    </row>
    <row r="1321" spans="3:5" s="336" customFormat="1" ht="13.5" customHeight="1">
      <c r="C1321" s="337"/>
      <c r="D1321" s="337"/>
      <c r="E1321" s="338"/>
    </row>
    <row r="1322" spans="3:5" s="336" customFormat="1" ht="13.5" customHeight="1">
      <c r="C1322" s="337"/>
      <c r="D1322" s="337"/>
      <c r="E1322" s="338"/>
    </row>
    <row r="1323" spans="3:5" s="336" customFormat="1" ht="13.5" customHeight="1">
      <c r="C1323" s="337"/>
      <c r="D1323" s="337"/>
      <c r="E1323" s="338"/>
    </row>
    <row r="1324" spans="3:5" s="336" customFormat="1" ht="13.5" customHeight="1">
      <c r="C1324" s="337"/>
      <c r="D1324" s="337"/>
      <c r="E1324" s="338"/>
    </row>
    <row r="1325" spans="3:5" s="336" customFormat="1" ht="13.5" customHeight="1">
      <c r="C1325" s="337"/>
      <c r="D1325" s="337"/>
      <c r="E1325" s="338"/>
    </row>
    <row r="1326" spans="3:5" s="336" customFormat="1" ht="13.5" customHeight="1">
      <c r="C1326" s="337"/>
      <c r="D1326" s="337"/>
      <c r="E1326" s="338"/>
    </row>
    <row r="1327" spans="3:5" s="336" customFormat="1" ht="13.5" customHeight="1">
      <c r="C1327" s="337"/>
      <c r="D1327" s="337"/>
      <c r="E1327" s="338"/>
    </row>
    <row r="1328" spans="3:5" s="336" customFormat="1" ht="13.5" customHeight="1">
      <c r="C1328" s="337"/>
      <c r="D1328" s="337"/>
      <c r="E1328" s="338"/>
    </row>
    <row r="1329" spans="3:5" s="336" customFormat="1" ht="13.5" customHeight="1">
      <c r="C1329" s="337"/>
      <c r="D1329" s="337"/>
      <c r="E1329" s="338"/>
    </row>
    <row r="1330" spans="3:5" s="336" customFormat="1" ht="13.5" customHeight="1">
      <c r="C1330" s="337"/>
      <c r="D1330" s="337"/>
      <c r="E1330" s="338"/>
    </row>
    <row r="1331" spans="3:5" s="336" customFormat="1" ht="13.5" customHeight="1">
      <c r="C1331" s="337"/>
      <c r="D1331" s="337"/>
      <c r="E1331" s="338"/>
    </row>
    <row r="1332" spans="3:5" s="336" customFormat="1" ht="13.5" customHeight="1">
      <c r="C1332" s="337"/>
      <c r="D1332" s="337"/>
      <c r="E1332" s="338"/>
    </row>
    <row r="1333" spans="3:5" s="336" customFormat="1" ht="13.5" customHeight="1">
      <c r="C1333" s="337"/>
      <c r="D1333" s="337"/>
      <c r="E1333" s="338"/>
    </row>
    <row r="1334" spans="3:5" s="336" customFormat="1" ht="13.5" customHeight="1">
      <c r="C1334" s="337"/>
      <c r="D1334" s="337"/>
      <c r="E1334" s="338"/>
    </row>
    <row r="1335" spans="3:5" s="336" customFormat="1" ht="13.5" customHeight="1">
      <c r="C1335" s="337"/>
      <c r="D1335" s="337"/>
      <c r="E1335" s="338"/>
    </row>
    <row r="1336" spans="3:5" s="336" customFormat="1" ht="13.5" customHeight="1">
      <c r="C1336" s="337"/>
      <c r="D1336" s="337"/>
      <c r="E1336" s="338"/>
    </row>
    <row r="1337" spans="3:5" s="336" customFormat="1" ht="13.5" customHeight="1">
      <c r="C1337" s="337"/>
      <c r="D1337" s="337"/>
      <c r="E1337" s="338"/>
    </row>
    <row r="1338" spans="3:5" s="336" customFormat="1" ht="13.5" customHeight="1">
      <c r="C1338" s="337"/>
      <c r="D1338" s="337"/>
      <c r="E1338" s="338"/>
    </row>
    <row r="1339" spans="3:5" s="336" customFormat="1" ht="13.5" customHeight="1">
      <c r="C1339" s="337"/>
      <c r="D1339" s="337"/>
      <c r="E1339" s="338"/>
    </row>
    <row r="1340" spans="3:5" s="336" customFormat="1" ht="13.5" customHeight="1">
      <c r="C1340" s="337"/>
      <c r="D1340" s="337"/>
      <c r="E1340" s="338"/>
    </row>
    <row r="1341" spans="3:5" s="336" customFormat="1" ht="13.5" customHeight="1">
      <c r="C1341" s="337"/>
      <c r="D1341" s="337"/>
      <c r="E1341" s="338"/>
    </row>
    <row r="1342" spans="3:5" s="336" customFormat="1" ht="13.5" customHeight="1">
      <c r="C1342" s="337"/>
      <c r="D1342" s="337"/>
      <c r="E1342" s="338"/>
    </row>
    <row r="1343" spans="3:5" s="336" customFormat="1" ht="13.5" customHeight="1">
      <c r="C1343" s="337"/>
      <c r="D1343" s="337"/>
      <c r="E1343" s="338"/>
    </row>
    <row r="1344" spans="3:5" s="336" customFormat="1" ht="13.5" customHeight="1">
      <c r="C1344" s="337"/>
      <c r="D1344" s="337"/>
      <c r="E1344" s="338"/>
    </row>
    <row r="1345" spans="3:5" s="336" customFormat="1" ht="13.5" customHeight="1">
      <c r="C1345" s="337"/>
      <c r="D1345" s="337"/>
      <c r="E1345" s="338"/>
    </row>
    <row r="1346" spans="3:5" s="336" customFormat="1" ht="13.5" customHeight="1">
      <c r="C1346" s="337"/>
      <c r="D1346" s="337"/>
      <c r="E1346" s="338"/>
    </row>
    <row r="1347" spans="3:5" s="336" customFormat="1" ht="13.5" customHeight="1">
      <c r="C1347" s="337"/>
      <c r="D1347" s="337"/>
      <c r="E1347" s="338"/>
    </row>
    <row r="1348" spans="3:5" s="336" customFormat="1" ht="13.5" customHeight="1">
      <c r="C1348" s="337"/>
      <c r="D1348" s="337"/>
      <c r="E1348" s="338"/>
    </row>
    <row r="1349" spans="3:5" s="336" customFormat="1" ht="13.5" customHeight="1">
      <c r="C1349" s="337"/>
      <c r="D1349" s="337"/>
      <c r="E1349" s="338"/>
    </row>
    <row r="1350" spans="3:5" s="336" customFormat="1" ht="13.5" customHeight="1">
      <c r="C1350" s="337"/>
      <c r="D1350" s="337"/>
      <c r="E1350" s="338"/>
    </row>
    <row r="1351" spans="3:5" s="336" customFormat="1" ht="13.5" customHeight="1">
      <c r="C1351" s="337"/>
      <c r="D1351" s="337"/>
      <c r="E1351" s="338"/>
    </row>
    <row r="1352" spans="3:5" s="336" customFormat="1" ht="13.5" customHeight="1">
      <c r="C1352" s="337"/>
      <c r="D1352" s="337"/>
      <c r="E1352" s="338"/>
    </row>
    <row r="1353" spans="3:5" s="336" customFormat="1" ht="13.5" customHeight="1">
      <c r="C1353" s="337"/>
      <c r="D1353" s="337"/>
      <c r="E1353" s="338"/>
    </row>
    <row r="1354" spans="3:5" s="336" customFormat="1" ht="13.5" customHeight="1">
      <c r="C1354" s="337"/>
      <c r="D1354" s="337"/>
      <c r="E1354" s="338"/>
    </row>
    <row r="1355" spans="3:5" s="336" customFormat="1" ht="13.5" customHeight="1">
      <c r="C1355" s="337"/>
      <c r="D1355" s="337"/>
      <c r="E1355" s="338"/>
    </row>
    <row r="1356" spans="3:5" s="336" customFormat="1" ht="13.5" customHeight="1">
      <c r="C1356" s="337"/>
      <c r="D1356" s="337"/>
      <c r="E1356" s="338"/>
    </row>
    <row r="1357" spans="3:5" s="336" customFormat="1" ht="13.5" customHeight="1">
      <c r="C1357" s="337"/>
      <c r="D1357" s="337"/>
      <c r="E1357" s="338"/>
    </row>
    <row r="1358" spans="3:5" s="336" customFormat="1" ht="13.5" customHeight="1">
      <c r="C1358" s="337"/>
      <c r="D1358" s="337"/>
      <c r="E1358" s="338"/>
    </row>
    <row r="1359" spans="3:5" s="336" customFormat="1" ht="13.5" customHeight="1">
      <c r="C1359" s="337"/>
      <c r="D1359" s="337"/>
      <c r="E1359" s="338"/>
    </row>
    <row r="1360" spans="3:5" s="336" customFormat="1" ht="13.5" customHeight="1">
      <c r="C1360" s="337"/>
      <c r="D1360" s="337"/>
      <c r="E1360" s="338"/>
    </row>
    <row r="1361" spans="3:5" s="336" customFormat="1" ht="13.5" customHeight="1">
      <c r="C1361" s="337"/>
      <c r="D1361" s="337"/>
      <c r="E1361" s="338"/>
    </row>
    <row r="1362" spans="3:5" s="336" customFormat="1" ht="13.5" customHeight="1">
      <c r="C1362" s="337"/>
      <c r="D1362" s="337"/>
      <c r="E1362" s="338"/>
    </row>
    <row r="1363" spans="3:5" s="336" customFormat="1" ht="13.5" customHeight="1">
      <c r="C1363" s="337"/>
      <c r="D1363" s="337"/>
      <c r="E1363" s="338"/>
    </row>
    <row r="1364" spans="3:5" s="336" customFormat="1" ht="13.5" customHeight="1">
      <c r="C1364" s="337"/>
      <c r="D1364" s="337"/>
      <c r="E1364" s="338"/>
    </row>
    <row r="1365" spans="3:5" s="336" customFormat="1" ht="13.5" customHeight="1">
      <c r="C1365" s="337"/>
      <c r="D1365" s="337"/>
      <c r="E1365" s="338"/>
    </row>
    <row r="1366" spans="3:5" s="336" customFormat="1" ht="13.5" customHeight="1">
      <c r="C1366" s="337"/>
      <c r="D1366" s="337"/>
      <c r="E1366" s="338"/>
    </row>
    <row r="1367" spans="3:5" s="336" customFormat="1" ht="13.5" customHeight="1">
      <c r="C1367" s="337"/>
      <c r="D1367" s="337"/>
      <c r="E1367" s="338"/>
    </row>
    <row r="1368" spans="3:5" s="336" customFormat="1" ht="13.5" customHeight="1">
      <c r="C1368" s="337"/>
      <c r="D1368" s="337"/>
      <c r="E1368" s="338"/>
    </row>
    <row r="1369" spans="3:5" s="336" customFormat="1" ht="13.5" customHeight="1">
      <c r="C1369" s="337"/>
      <c r="D1369" s="337"/>
      <c r="E1369" s="338"/>
    </row>
    <row r="1370" spans="3:5" s="336" customFormat="1" ht="13.5" customHeight="1">
      <c r="C1370" s="337"/>
      <c r="D1370" s="337"/>
      <c r="E1370" s="338"/>
    </row>
    <row r="1371" spans="3:5" s="336" customFormat="1" ht="13.5" customHeight="1">
      <c r="C1371" s="337"/>
      <c r="D1371" s="337"/>
      <c r="E1371" s="338"/>
    </row>
    <row r="1372" spans="3:5" s="336" customFormat="1" ht="13.5" customHeight="1">
      <c r="C1372" s="337"/>
      <c r="D1372" s="337"/>
      <c r="E1372" s="338"/>
    </row>
    <row r="1373" spans="3:5" s="336" customFormat="1" ht="13.5" customHeight="1">
      <c r="C1373" s="337"/>
      <c r="D1373" s="337"/>
      <c r="E1373" s="338"/>
    </row>
    <row r="1374" spans="3:5" s="336" customFormat="1" ht="13.5" customHeight="1">
      <c r="C1374" s="337"/>
      <c r="D1374" s="337"/>
      <c r="E1374" s="338"/>
    </row>
    <row r="1375" spans="3:5" s="336" customFormat="1" ht="13.5" customHeight="1">
      <c r="C1375" s="337"/>
      <c r="D1375" s="337"/>
      <c r="E1375" s="338"/>
    </row>
    <row r="1376" spans="3:5" s="336" customFormat="1" ht="13.5" customHeight="1">
      <c r="C1376" s="337"/>
      <c r="D1376" s="337"/>
      <c r="E1376" s="338"/>
    </row>
    <row r="1377" spans="3:5" s="336" customFormat="1" ht="13.5" customHeight="1">
      <c r="C1377" s="337"/>
      <c r="D1377" s="337"/>
      <c r="E1377" s="338"/>
    </row>
    <row r="1378" spans="3:5" s="336" customFormat="1" ht="13.5" customHeight="1">
      <c r="C1378" s="337"/>
      <c r="D1378" s="337"/>
      <c r="E1378" s="338"/>
    </row>
    <row r="1379" spans="3:5" s="336" customFormat="1" ht="13.5" customHeight="1">
      <c r="C1379" s="337"/>
      <c r="D1379" s="337"/>
      <c r="E1379" s="338"/>
    </row>
    <row r="1380" spans="3:5" s="336" customFormat="1" ht="13.5" customHeight="1">
      <c r="C1380" s="337"/>
      <c r="D1380" s="337"/>
      <c r="E1380" s="338"/>
    </row>
    <row r="1381" spans="3:5" s="336" customFormat="1" ht="13.5" customHeight="1">
      <c r="C1381" s="337"/>
      <c r="D1381" s="337"/>
      <c r="E1381" s="338"/>
    </row>
    <row r="1382" spans="3:5" s="336" customFormat="1" ht="13.5" customHeight="1">
      <c r="C1382" s="337"/>
      <c r="D1382" s="337"/>
      <c r="E1382" s="338"/>
    </row>
    <row r="1383" spans="3:5" s="336" customFormat="1" ht="13.5" customHeight="1">
      <c r="C1383" s="337"/>
      <c r="D1383" s="337"/>
      <c r="E1383" s="338"/>
    </row>
    <row r="1384" spans="3:5" s="336" customFormat="1" ht="13.5" customHeight="1">
      <c r="C1384" s="337"/>
      <c r="D1384" s="337"/>
      <c r="E1384" s="338"/>
    </row>
    <row r="1385" spans="3:5" s="336" customFormat="1" ht="13.5" customHeight="1">
      <c r="C1385" s="337"/>
      <c r="D1385" s="337"/>
      <c r="E1385" s="338"/>
    </row>
    <row r="1386" spans="3:5" s="336" customFormat="1" ht="13.5" customHeight="1">
      <c r="C1386" s="337"/>
      <c r="D1386" s="337"/>
      <c r="E1386" s="338"/>
    </row>
    <row r="1387" spans="3:5" s="336" customFormat="1" ht="13.5" customHeight="1">
      <c r="C1387" s="337"/>
      <c r="D1387" s="337"/>
      <c r="E1387" s="338"/>
    </row>
    <row r="1388" spans="3:5" s="336" customFormat="1" ht="13.5" customHeight="1">
      <c r="C1388" s="337"/>
      <c r="D1388" s="337"/>
      <c r="E1388" s="338"/>
    </row>
    <row r="1389" spans="3:5" s="336" customFormat="1" ht="13.5" customHeight="1">
      <c r="C1389" s="337"/>
      <c r="D1389" s="337"/>
      <c r="E1389" s="338"/>
    </row>
    <row r="1390" spans="3:5" s="336" customFormat="1" ht="13.5" customHeight="1">
      <c r="C1390" s="337"/>
      <c r="D1390" s="337"/>
      <c r="E1390" s="338"/>
    </row>
    <row r="1391" spans="3:5" s="336" customFormat="1" ht="13.5" customHeight="1">
      <c r="C1391" s="337"/>
      <c r="D1391" s="337"/>
      <c r="E1391" s="338"/>
    </row>
    <row r="1392" spans="3:5" s="336" customFormat="1" ht="13.5" customHeight="1">
      <c r="C1392" s="337"/>
      <c r="D1392" s="337"/>
      <c r="E1392" s="338"/>
    </row>
    <row r="1393" spans="3:5" s="336" customFormat="1" ht="13.5" customHeight="1">
      <c r="C1393" s="337"/>
      <c r="D1393" s="337"/>
      <c r="E1393" s="338"/>
    </row>
    <row r="1394" spans="3:5" s="336" customFormat="1" ht="13.5" customHeight="1">
      <c r="C1394" s="337"/>
      <c r="D1394" s="337"/>
      <c r="E1394" s="338"/>
    </row>
    <row r="1395" spans="3:5" s="336" customFormat="1" ht="13.5" customHeight="1">
      <c r="C1395" s="337"/>
      <c r="D1395" s="337"/>
      <c r="E1395" s="338"/>
    </row>
    <row r="1396" spans="3:5" s="336" customFormat="1" ht="13.5" customHeight="1">
      <c r="C1396" s="337"/>
      <c r="D1396" s="337"/>
      <c r="E1396" s="338"/>
    </row>
    <row r="1397" spans="3:5" s="336" customFormat="1" ht="13.5" customHeight="1">
      <c r="C1397" s="337"/>
      <c r="D1397" s="337"/>
      <c r="E1397" s="338"/>
    </row>
    <row r="1398" spans="3:5" s="336" customFormat="1" ht="13.5" customHeight="1">
      <c r="C1398" s="337"/>
      <c r="D1398" s="337"/>
      <c r="E1398" s="338"/>
    </row>
    <row r="1399" spans="3:5" s="336" customFormat="1" ht="13.5" customHeight="1">
      <c r="C1399" s="337"/>
      <c r="D1399" s="337"/>
      <c r="E1399" s="338"/>
    </row>
    <row r="1400" spans="3:5" s="336" customFormat="1" ht="13.5" customHeight="1">
      <c r="C1400" s="337"/>
      <c r="D1400" s="337"/>
      <c r="E1400" s="338"/>
    </row>
    <row r="1401" spans="3:5" s="336" customFormat="1" ht="13.5" customHeight="1">
      <c r="C1401" s="337"/>
      <c r="D1401" s="337"/>
      <c r="E1401" s="338"/>
    </row>
    <row r="1402" spans="3:5" s="336" customFormat="1" ht="13.5" customHeight="1">
      <c r="C1402" s="337"/>
      <c r="D1402" s="337"/>
      <c r="E1402" s="338"/>
    </row>
    <row r="1403" spans="3:5" s="336" customFormat="1" ht="13.5" customHeight="1">
      <c r="C1403" s="337"/>
      <c r="D1403" s="337"/>
      <c r="E1403" s="338"/>
    </row>
    <row r="1404" spans="3:5" s="336" customFormat="1" ht="13.5" customHeight="1">
      <c r="C1404" s="337"/>
      <c r="D1404" s="337"/>
      <c r="E1404" s="338"/>
    </row>
    <row r="1405" spans="3:5" s="336" customFormat="1" ht="13.5" customHeight="1">
      <c r="C1405" s="337"/>
      <c r="D1405" s="337"/>
      <c r="E1405" s="338"/>
    </row>
    <row r="1406" spans="3:5" s="336" customFormat="1" ht="13.5" customHeight="1">
      <c r="C1406" s="337"/>
      <c r="D1406" s="337"/>
      <c r="E1406" s="338"/>
    </row>
    <row r="1407" spans="3:5" s="336" customFormat="1" ht="13.5" customHeight="1">
      <c r="C1407" s="337"/>
      <c r="D1407" s="337"/>
      <c r="E1407" s="338"/>
    </row>
    <row r="1408" spans="3:5" s="336" customFormat="1" ht="13.5" customHeight="1">
      <c r="C1408" s="337"/>
      <c r="D1408" s="337"/>
      <c r="E1408" s="338"/>
    </row>
    <row r="1409" spans="3:5" s="336" customFormat="1" ht="13.5" customHeight="1">
      <c r="C1409" s="337"/>
      <c r="D1409" s="337"/>
      <c r="E1409" s="338"/>
    </row>
    <row r="1410" spans="3:5" s="336" customFormat="1" ht="13.5" customHeight="1">
      <c r="C1410" s="337"/>
      <c r="D1410" s="337"/>
      <c r="E1410" s="338"/>
    </row>
    <row r="1411" spans="3:5" s="336" customFormat="1" ht="13.5" customHeight="1">
      <c r="C1411" s="337"/>
      <c r="D1411" s="337"/>
      <c r="E1411" s="338"/>
    </row>
    <row r="1412" spans="3:5" s="336" customFormat="1" ht="13.5" customHeight="1">
      <c r="C1412" s="337"/>
      <c r="D1412" s="337"/>
      <c r="E1412" s="338"/>
    </row>
    <row r="1413" spans="3:5" s="336" customFormat="1" ht="13.5" customHeight="1">
      <c r="C1413" s="337"/>
      <c r="D1413" s="337"/>
      <c r="E1413" s="338"/>
    </row>
    <row r="1414" spans="3:5" s="336" customFormat="1" ht="13.5" customHeight="1">
      <c r="C1414" s="337"/>
      <c r="D1414" s="337"/>
      <c r="E1414" s="338"/>
    </row>
    <row r="1415" spans="3:5" s="336" customFormat="1" ht="13.5" customHeight="1">
      <c r="C1415" s="337"/>
      <c r="D1415" s="337"/>
      <c r="E1415" s="338"/>
    </row>
    <row r="1416" spans="3:5" s="336" customFormat="1" ht="13.5" customHeight="1">
      <c r="C1416" s="337"/>
      <c r="D1416" s="337"/>
      <c r="E1416" s="338"/>
    </row>
    <row r="1417" spans="3:5" s="336" customFormat="1" ht="13.5" customHeight="1">
      <c r="C1417" s="337"/>
      <c r="D1417" s="337"/>
      <c r="E1417" s="338"/>
    </row>
    <row r="1418" spans="3:5" s="336" customFormat="1" ht="13.5" customHeight="1">
      <c r="C1418" s="337"/>
      <c r="D1418" s="337"/>
      <c r="E1418" s="338"/>
    </row>
    <row r="1419" spans="3:5" s="336" customFormat="1" ht="13.5" customHeight="1">
      <c r="C1419" s="337"/>
      <c r="D1419" s="337"/>
      <c r="E1419" s="338"/>
    </row>
    <row r="1420" spans="3:5" s="336" customFormat="1" ht="13.5" customHeight="1">
      <c r="C1420" s="337"/>
      <c r="D1420" s="337"/>
      <c r="E1420" s="338"/>
    </row>
    <row r="1421" spans="3:5" s="336" customFormat="1" ht="13.5" customHeight="1">
      <c r="C1421" s="337"/>
      <c r="D1421" s="337"/>
      <c r="E1421" s="338"/>
    </row>
    <row r="1422" spans="3:5" s="336" customFormat="1" ht="13.5" customHeight="1">
      <c r="C1422" s="337"/>
      <c r="D1422" s="337"/>
      <c r="E1422" s="338"/>
    </row>
    <row r="1423" spans="3:5" s="336" customFormat="1" ht="13.5" customHeight="1">
      <c r="C1423" s="337"/>
      <c r="D1423" s="337"/>
      <c r="E1423" s="338"/>
    </row>
    <row r="1424" spans="3:5" s="336" customFormat="1" ht="13.5" customHeight="1">
      <c r="C1424" s="337"/>
      <c r="D1424" s="337"/>
      <c r="E1424" s="338"/>
    </row>
    <row r="1425" spans="3:5" s="336" customFormat="1" ht="13.5" customHeight="1">
      <c r="C1425" s="337"/>
      <c r="D1425" s="337"/>
      <c r="E1425" s="338"/>
    </row>
    <row r="1426" spans="3:5" s="336" customFormat="1" ht="13.5" customHeight="1">
      <c r="C1426" s="337"/>
      <c r="D1426" s="337"/>
      <c r="E1426" s="338"/>
    </row>
    <row r="1427" spans="3:5" s="336" customFormat="1" ht="13.5" customHeight="1">
      <c r="C1427" s="337"/>
      <c r="D1427" s="337"/>
      <c r="E1427" s="338"/>
    </row>
    <row r="1428" spans="3:5" s="336" customFormat="1" ht="13.5" customHeight="1">
      <c r="C1428" s="337"/>
      <c r="D1428" s="337"/>
      <c r="E1428" s="338"/>
    </row>
    <row r="1429" spans="3:5" s="336" customFormat="1" ht="13.5" customHeight="1">
      <c r="C1429" s="337"/>
      <c r="D1429" s="337"/>
      <c r="E1429" s="338"/>
    </row>
    <row r="1430" spans="3:5" s="336" customFormat="1" ht="13.5" customHeight="1">
      <c r="C1430" s="337"/>
      <c r="D1430" s="337"/>
      <c r="E1430" s="338"/>
    </row>
    <row r="1431" spans="3:5" s="336" customFormat="1" ht="13.5" customHeight="1">
      <c r="C1431" s="337"/>
      <c r="D1431" s="337"/>
      <c r="E1431" s="338"/>
    </row>
    <row r="1432" spans="3:5" s="336" customFormat="1" ht="13.5" customHeight="1">
      <c r="C1432" s="337"/>
      <c r="D1432" s="337"/>
      <c r="E1432" s="338"/>
    </row>
    <row r="1433" spans="3:5" s="336" customFormat="1" ht="13.5" customHeight="1">
      <c r="C1433" s="337"/>
      <c r="D1433" s="337"/>
      <c r="E1433" s="338"/>
    </row>
    <row r="1434" spans="3:5" s="336" customFormat="1" ht="13.5" customHeight="1">
      <c r="C1434" s="337"/>
      <c r="D1434" s="337"/>
      <c r="E1434" s="338"/>
    </row>
    <row r="1435" spans="3:5" s="336" customFormat="1" ht="13.5" customHeight="1">
      <c r="C1435" s="337"/>
      <c r="D1435" s="337"/>
      <c r="E1435" s="338"/>
    </row>
    <row r="1436" spans="3:5" s="336" customFormat="1" ht="13.5" customHeight="1">
      <c r="C1436" s="337"/>
      <c r="D1436" s="337"/>
      <c r="E1436" s="338"/>
    </row>
    <row r="1437" spans="3:5" s="336" customFormat="1" ht="13.5" customHeight="1">
      <c r="C1437" s="337"/>
      <c r="D1437" s="337"/>
      <c r="E1437" s="338"/>
    </row>
    <row r="1438" spans="3:5" s="336" customFormat="1" ht="13.5" customHeight="1">
      <c r="C1438" s="337"/>
      <c r="D1438" s="337"/>
      <c r="E1438" s="338"/>
    </row>
    <row r="1439" spans="3:5" s="336" customFormat="1" ht="13.5" customHeight="1">
      <c r="C1439" s="337"/>
      <c r="D1439" s="337"/>
      <c r="E1439" s="338"/>
    </row>
    <row r="1440" spans="3:5" s="336" customFormat="1" ht="13.5" customHeight="1">
      <c r="C1440" s="337"/>
      <c r="D1440" s="337"/>
      <c r="E1440" s="338"/>
    </row>
    <row r="1441" spans="3:5" s="336" customFormat="1" ht="13.5" customHeight="1">
      <c r="C1441" s="337"/>
      <c r="D1441" s="337"/>
      <c r="E1441" s="338"/>
    </row>
    <row r="1442" spans="3:5" s="336" customFormat="1" ht="13.5" customHeight="1">
      <c r="C1442" s="337"/>
      <c r="D1442" s="337"/>
      <c r="E1442" s="338"/>
    </row>
    <row r="1443" spans="3:5" s="336" customFormat="1" ht="13.5" customHeight="1">
      <c r="C1443" s="337"/>
      <c r="D1443" s="337"/>
      <c r="E1443" s="338"/>
    </row>
    <row r="1444" spans="3:5" s="336" customFormat="1" ht="13.5" customHeight="1">
      <c r="C1444" s="337"/>
      <c r="D1444" s="337"/>
      <c r="E1444" s="338"/>
    </row>
    <row r="1445" spans="3:5" s="336" customFormat="1" ht="13.5" customHeight="1">
      <c r="C1445" s="337"/>
      <c r="D1445" s="337"/>
      <c r="E1445" s="338"/>
    </row>
    <row r="1446" spans="3:5" s="336" customFormat="1" ht="13.5" customHeight="1">
      <c r="C1446" s="337"/>
      <c r="D1446" s="337"/>
      <c r="E1446" s="338"/>
    </row>
    <row r="1447" spans="3:5" s="336" customFormat="1" ht="13.5" customHeight="1">
      <c r="C1447" s="337"/>
      <c r="D1447" s="337"/>
      <c r="E1447" s="338"/>
    </row>
    <row r="1448" spans="3:5" s="336" customFormat="1" ht="13.5" customHeight="1">
      <c r="C1448" s="337"/>
      <c r="D1448" s="337"/>
      <c r="E1448" s="338"/>
    </row>
    <row r="1449" spans="3:5" s="336" customFormat="1" ht="13.5" customHeight="1">
      <c r="C1449" s="337"/>
      <c r="D1449" s="337"/>
      <c r="E1449" s="338"/>
    </row>
    <row r="1450" spans="3:5" s="336" customFormat="1" ht="13.5" customHeight="1">
      <c r="C1450" s="337"/>
      <c r="D1450" s="337"/>
      <c r="E1450" s="338"/>
    </row>
    <row r="1451" spans="3:5" s="336" customFormat="1" ht="13.5" customHeight="1">
      <c r="C1451" s="337"/>
      <c r="D1451" s="337"/>
      <c r="E1451" s="338"/>
    </row>
    <row r="1452" spans="3:5" s="336" customFormat="1" ht="13.5" customHeight="1">
      <c r="C1452" s="337"/>
      <c r="D1452" s="337"/>
      <c r="E1452" s="338"/>
    </row>
    <row r="1453" spans="3:5" s="336" customFormat="1" ht="13.5" customHeight="1">
      <c r="C1453" s="337"/>
      <c r="D1453" s="337"/>
      <c r="E1453" s="338"/>
    </row>
    <row r="1454" spans="3:5" s="336" customFormat="1" ht="13.5" customHeight="1">
      <c r="C1454" s="337"/>
      <c r="D1454" s="337"/>
      <c r="E1454" s="338"/>
    </row>
    <row r="1455" spans="3:5" s="336" customFormat="1" ht="13.5" customHeight="1">
      <c r="C1455" s="337"/>
      <c r="D1455" s="337"/>
      <c r="E1455" s="338"/>
    </row>
    <row r="1456" spans="3:5" s="336" customFormat="1" ht="13.5" customHeight="1">
      <c r="C1456" s="337"/>
      <c r="D1456" s="337"/>
      <c r="E1456" s="338"/>
    </row>
    <row r="1457" spans="3:5" s="336" customFormat="1" ht="13.5" customHeight="1">
      <c r="C1457" s="337"/>
      <c r="D1457" s="337"/>
      <c r="E1457" s="338"/>
    </row>
    <row r="1458" spans="3:5" s="336" customFormat="1" ht="13.5" customHeight="1">
      <c r="C1458" s="337"/>
      <c r="D1458" s="337"/>
      <c r="E1458" s="338"/>
    </row>
    <row r="1459" spans="3:5" s="336" customFormat="1" ht="13.5" customHeight="1">
      <c r="C1459" s="337"/>
      <c r="D1459" s="337"/>
      <c r="E1459" s="338"/>
    </row>
    <row r="1460" spans="3:5" s="336" customFormat="1" ht="13.5" customHeight="1">
      <c r="C1460" s="337"/>
      <c r="D1460" s="337"/>
      <c r="E1460" s="338"/>
    </row>
    <row r="1461" spans="3:5" s="336" customFormat="1" ht="13.5" customHeight="1">
      <c r="C1461" s="337"/>
      <c r="D1461" s="337"/>
      <c r="E1461" s="338"/>
    </row>
    <row r="1462" spans="3:5" s="336" customFormat="1" ht="13.5" customHeight="1">
      <c r="C1462" s="337"/>
      <c r="D1462" s="337"/>
      <c r="E1462" s="338"/>
    </row>
    <row r="1463" spans="3:5" s="336" customFormat="1" ht="13.5" customHeight="1">
      <c r="C1463" s="337"/>
      <c r="D1463" s="337"/>
      <c r="E1463" s="338"/>
    </row>
    <row r="1464" spans="3:5" s="336" customFormat="1" ht="13.5" customHeight="1">
      <c r="C1464" s="337"/>
      <c r="D1464" s="337"/>
      <c r="E1464" s="338"/>
    </row>
    <row r="1465" spans="3:5" s="336" customFormat="1" ht="13.5" customHeight="1">
      <c r="C1465" s="337"/>
      <c r="D1465" s="337"/>
      <c r="E1465" s="338"/>
    </row>
    <row r="1466" spans="3:5" s="336" customFormat="1" ht="13.5" customHeight="1">
      <c r="C1466" s="337"/>
      <c r="D1466" s="337"/>
      <c r="E1466" s="338"/>
    </row>
    <row r="1467" spans="3:5" s="336" customFormat="1" ht="13.5" customHeight="1">
      <c r="C1467" s="337"/>
      <c r="D1467" s="337"/>
      <c r="E1467" s="338"/>
    </row>
    <row r="1468" spans="3:5" s="336" customFormat="1" ht="13.5" customHeight="1">
      <c r="C1468" s="337"/>
      <c r="D1468" s="337"/>
      <c r="E1468" s="338"/>
    </row>
    <row r="1469" spans="3:5" s="336" customFormat="1" ht="13.5" customHeight="1">
      <c r="C1469" s="337"/>
      <c r="D1469" s="337"/>
      <c r="E1469" s="338"/>
    </row>
    <row r="1470" spans="3:5" s="336" customFormat="1" ht="13.5" customHeight="1">
      <c r="C1470" s="337"/>
      <c r="D1470" s="337"/>
      <c r="E1470" s="338"/>
    </row>
    <row r="1471" spans="3:5" s="336" customFormat="1" ht="13.5" customHeight="1">
      <c r="C1471" s="337"/>
      <c r="D1471" s="337"/>
      <c r="E1471" s="338"/>
    </row>
    <row r="1472" spans="3:5" s="336" customFormat="1" ht="13.5" customHeight="1">
      <c r="C1472" s="337"/>
      <c r="D1472" s="337"/>
      <c r="E1472" s="338"/>
    </row>
    <row r="1473" spans="3:5" s="336" customFormat="1" ht="13.5" customHeight="1">
      <c r="C1473" s="337"/>
      <c r="D1473" s="337"/>
      <c r="E1473" s="338"/>
    </row>
    <row r="1474" spans="3:5" s="336" customFormat="1" ht="13.5" customHeight="1">
      <c r="C1474" s="337"/>
      <c r="D1474" s="337"/>
      <c r="E1474" s="338"/>
    </row>
    <row r="1475" spans="3:5" s="336" customFormat="1" ht="13.5" customHeight="1">
      <c r="C1475" s="337"/>
      <c r="D1475" s="337"/>
      <c r="E1475" s="338"/>
    </row>
    <row r="1476" spans="3:5" s="336" customFormat="1" ht="13.5" customHeight="1">
      <c r="C1476" s="337"/>
      <c r="D1476" s="337"/>
      <c r="E1476" s="338"/>
    </row>
    <row r="1477" spans="3:5" s="336" customFormat="1" ht="13.5" customHeight="1">
      <c r="C1477" s="337"/>
      <c r="D1477" s="337"/>
      <c r="E1477" s="338"/>
    </row>
    <row r="1478" spans="3:5" s="336" customFormat="1" ht="13.5" customHeight="1">
      <c r="C1478" s="337"/>
      <c r="D1478" s="337"/>
      <c r="E1478" s="338"/>
    </row>
    <row r="1479" spans="3:5" s="336" customFormat="1" ht="13.5" customHeight="1">
      <c r="C1479" s="337"/>
      <c r="D1479" s="337"/>
      <c r="E1479" s="338"/>
    </row>
    <row r="1480" spans="3:5" s="336" customFormat="1" ht="13.5" customHeight="1">
      <c r="C1480" s="337"/>
      <c r="D1480" s="337"/>
      <c r="E1480" s="338"/>
    </row>
    <row r="1481" spans="3:5" s="336" customFormat="1" ht="13.5" customHeight="1">
      <c r="C1481" s="337"/>
      <c r="D1481" s="337"/>
      <c r="E1481" s="338"/>
    </row>
    <row r="1482" spans="3:5" s="336" customFormat="1" ht="13.5" customHeight="1">
      <c r="C1482" s="337"/>
      <c r="D1482" s="337"/>
      <c r="E1482" s="338"/>
    </row>
    <row r="1483" spans="3:5" s="336" customFormat="1" ht="13.5" customHeight="1">
      <c r="C1483" s="337"/>
      <c r="D1483" s="337"/>
      <c r="E1483" s="338"/>
    </row>
    <row r="1484" spans="3:5" s="336" customFormat="1" ht="13.5" customHeight="1">
      <c r="C1484" s="337"/>
      <c r="D1484" s="337"/>
      <c r="E1484" s="338"/>
    </row>
    <row r="1485" spans="3:5" s="336" customFormat="1" ht="13.5" customHeight="1">
      <c r="C1485" s="337"/>
      <c r="D1485" s="337"/>
      <c r="E1485" s="338"/>
    </row>
    <row r="1486" spans="3:5" s="336" customFormat="1" ht="13.5" customHeight="1">
      <c r="C1486" s="337"/>
      <c r="D1486" s="337"/>
      <c r="E1486" s="338"/>
    </row>
    <row r="1487" spans="3:5" s="336" customFormat="1" ht="13.5" customHeight="1">
      <c r="C1487" s="337"/>
      <c r="D1487" s="337"/>
      <c r="E1487" s="338"/>
    </row>
    <row r="1488" spans="3:5" s="336" customFormat="1" ht="13.5" customHeight="1">
      <c r="C1488" s="337"/>
      <c r="D1488" s="337"/>
      <c r="E1488" s="338"/>
    </row>
    <row r="1489" spans="3:5" s="336" customFormat="1" ht="13.5" customHeight="1">
      <c r="C1489" s="337"/>
      <c r="D1489" s="337"/>
      <c r="E1489" s="338"/>
    </row>
    <row r="1490" spans="3:5" s="336" customFormat="1" ht="13.5" customHeight="1">
      <c r="C1490" s="337"/>
      <c r="D1490" s="337"/>
      <c r="E1490" s="338"/>
    </row>
    <row r="1491" spans="3:5" s="336" customFormat="1" ht="13.5" customHeight="1">
      <c r="C1491" s="337"/>
      <c r="D1491" s="337"/>
      <c r="E1491" s="338"/>
    </row>
    <row r="1492" spans="3:5" s="336" customFormat="1" ht="13.5" customHeight="1">
      <c r="C1492" s="337"/>
      <c r="D1492" s="337"/>
      <c r="E1492" s="338"/>
    </row>
    <row r="1493" spans="3:5" s="336" customFormat="1" ht="13.5" customHeight="1">
      <c r="C1493" s="337"/>
      <c r="D1493" s="337"/>
      <c r="E1493" s="338"/>
    </row>
    <row r="1494" spans="3:5" s="336" customFormat="1" ht="13.5" customHeight="1">
      <c r="C1494" s="337"/>
      <c r="D1494" s="337"/>
      <c r="E1494" s="338"/>
    </row>
    <row r="1495" spans="3:5" s="336" customFormat="1" ht="13.5" customHeight="1">
      <c r="C1495" s="337"/>
      <c r="D1495" s="337"/>
      <c r="E1495" s="338"/>
    </row>
    <row r="1496" spans="3:5" s="336" customFormat="1" ht="13.5" customHeight="1">
      <c r="C1496" s="337"/>
      <c r="D1496" s="337"/>
      <c r="E1496" s="338"/>
    </row>
    <row r="1497" spans="3:5" s="336" customFormat="1" ht="13.5" customHeight="1">
      <c r="C1497" s="337"/>
      <c r="D1497" s="337"/>
      <c r="E1497" s="338"/>
    </row>
    <row r="1498" spans="3:5" s="336" customFormat="1" ht="13.5" customHeight="1">
      <c r="C1498" s="337"/>
      <c r="D1498" s="337"/>
      <c r="E1498" s="338"/>
    </row>
    <row r="1499" spans="3:5" s="336" customFormat="1" ht="13.5" customHeight="1">
      <c r="C1499" s="337"/>
      <c r="D1499" s="337"/>
      <c r="E1499" s="338"/>
    </row>
    <row r="1500" spans="3:5" s="336" customFormat="1" ht="13.5" customHeight="1">
      <c r="C1500" s="337"/>
      <c r="D1500" s="337"/>
      <c r="E1500" s="338"/>
    </row>
    <row r="1501" spans="3:5" s="336" customFormat="1" ht="13.5" customHeight="1">
      <c r="C1501" s="337"/>
      <c r="D1501" s="337"/>
      <c r="E1501" s="338"/>
    </row>
    <row r="1502" spans="3:5" s="336" customFormat="1" ht="13.5" customHeight="1">
      <c r="C1502" s="337"/>
      <c r="D1502" s="337"/>
      <c r="E1502" s="338"/>
    </row>
    <row r="1503" spans="3:5" s="336" customFormat="1" ht="13.5" customHeight="1">
      <c r="C1503" s="337"/>
      <c r="D1503" s="337"/>
      <c r="E1503" s="338"/>
    </row>
    <row r="1504" spans="3:5" s="336" customFormat="1" ht="13.5" customHeight="1">
      <c r="C1504" s="337"/>
      <c r="D1504" s="337"/>
      <c r="E1504" s="338"/>
    </row>
    <row r="1505" spans="3:5" s="336" customFormat="1" ht="13.5" customHeight="1">
      <c r="C1505" s="337"/>
      <c r="D1505" s="337"/>
      <c r="E1505" s="338"/>
    </row>
    <row r="1506" spans="3:5" s="336" customFormat="1" ht="13.5" customHeight="1">
      <c r="C1506" s="337"/>
      <c r="D1506" s="337"/>
      <c r="E1506" s="338"/>
    </row>
    <row r="1507" spans="3:5" s="336" customFormat="1" ht="13.5" customHeight="1">
      <c r="C1507" s="337"/>
      <c r="D1507" s="337"/>
      <c r="E1507" s="338"/>
    </row>
    <row r="1508" spans="3:5" s="336" customFormat="1" ht="13.5" customHeight="1">
      <c r="C1508" s="337"/>
      <c r="D1508" s="337"/>
      <c r="E1508" s="338"/>
    </row>
    <row r="1509" spans="3:5" s="336" customFormat="1" ht="13.5" customHeight="1">
      <c r="C1509" s="337"/>
      <c r="D1509" s="337"/>
      <c r="E1509" s="338"/>
    </row>
    <row r="1510" spans="3:5" s="336" customFormat="1" ht="13.5" customHeight="1">
      <c r="C1510" s="337"/>
      <c r="D1510" s="337"/>
      <c r="E1510" s="338"/>
    </row>
    <row r="1511" spans="3:5" s="336" customFormat="1" ht="13.5" customHeight="1">
      <c r="C1511" s="337"/>
      <c r="D1511" s="337"/>
      <c r="E1511" s="338"/>
    </row>
    <row r="1512" spans="3:5" s="336" customFormat="1" ht="13.5" customHeight="1">
      <c r="C1512" s="337"/>
      <c r="D1512" s="337"/>
      <c r="E1512" s="338"/>
    </row>
    <row r="1513" spans="3:5" s="336" customFormat="1" ht="13.5" customHeight="1">
      <c r="C1513" s="337"/>
      <c r="D1513" s="337"/>
      <c r="E1513" s="338"/>
    </row>
    <row r="1514" spans="3:5" s="336" customFormat="1" ht="13.5" customHeight="1">
      <c r="C1514" s="337"/>
      <c r="D1514" s="337"/>
      <c r="E1514" s="338"/>
    </row>
    <row r="1515" spans="3:5" s="336" customFormat="1" ht="13.5" customHeight="1">
      <c r="C1515" s="337"/>
      <c r="D1515" s="337"/>
      <c r="E1515" s="338"/>
    </row>
    <row r="1516" spans="3:5" s="336" customFormat="1" ht="13.5" customHeight="1">
      <c r="C1516" s="337"/>
      <c r="D1516" s="337"/>
      <c r="E1516" s="338"/>
    </row>
    <row r="1517" spans="3:5" s="336" customFormat="1" ht="13.5" customHeight="1">
      <c r="C1517" s="337"/>
      <c r="D1517" s="337"/>
      <c r="E1517" s="338"/>
    </row>
    <row r="1518" spans="3:5" s="336" customFormat="1" ht="13.5" customHeight="1">
      <c r="C1518" s="337"/>
      <c r="D1518" s="337"/>
      <c r="E1518" s="338"/>
    </row>
    <row r="1519" spans="3:5" s="336" customFormat="1" ht="13.5" customHeight="1">
      <c r="C1519" s="337"/>
      <c r="D1519" s="337"/>
      <c r="E1519" s="338"/>
    </row>
    <row r="1520" spans="3:5" s="336" customFormat="1" ht="13.5" customHeight="1">
      <c r="C1520" s="337"/>
      <c r="D1520" s="337"/>
      <c r="E1520" s="338"/>
    </row>
    <row r="1521" spans="3:5" s="336" customFormat="1" ht="13.5" customHeight="1">
      <c r="C1521" s="337"/>
      <c r="D1521" s="337"/>
      <c r="E1521" s="338"/>
    </row>
    <row r="1522" spans="3:5" s="336" customFormat="1" ht="13.5" customHeight="1">
      <c r="C1522" s="337"/>
      <c r="D1522" s="337"/>
      <c r="E1522" s="338"/>
    </row>
    <row r="1523" spans="3:5" s="336" customFormat="1" ht="13.5" customHeight="1">
      <c r="C1523" s="337"/>
      <c r="D1523" s="337"/>
      <c r="E1523" s="338"/>
    </row>
    <row r="1524" spans="3:5" s="336" customFormat="1" ht="13.5" customHeight="1">
      <c r="C1524" s="337"/>
      <c r="D1524" s="337"/>
      <c r="E1524" s="338"/>
    </row>
    <row r="1525" spans="3:5" s="336" customFormat="1" ht="13.5" customHeight="1">
      <c r="C1525" s="337"/>
      <c r="D1525" s="337"/>
      <c r="E1525" s="338"/>
    </row>
    <row r="1526" spans="3:5" s="336" customFormat="1" ht="13.5" customHeight="1">
      <c r="C1526" s="337"/>
      <c r="D1526" s="337"/>
      <c r="E1526" s="338"/>
    </row>
    <row r="1527" spans="3:5" s="336" customFormat="1" ht="13.5" customHeight="1">
      <c r="C1527" s="337"/>
      <c r="D1527" s="337"/>
      <c r="E1527" s="338"/>
    </row>
    <row r="1528" spans="3:5" s="336" customFormat="1" ht="13.5" customHeight="1">
      <c r="C1528" s="337"/>
      <c r="D1528" s="337"/>
      <c r="E1528" s="338"/>
    </row>
    <row r="1529" spans="3:5" s="336" customFormat="1" ht="13.5" customHeight="1">
      <c r="C1529" s="337"/>
      <c r="D1529" s="337"/>
      <c r="E1529" s="338"/>
    </row>
    <row r="1530" spans="3:5" s="336" customFormat="1" ht="13.5" customHeight="1">
      <c r="C1530" s="337"/>
      <c r="D1530" s="337"/>
      <c r="E1530" s="338"/>
    </row>
    <row r="1531" spans="3:5" s="336" customFormat="1" ht="13.5" customHeight="1">
      <c r="C1531" s="337"/>
      <c r="D1531" s="337"/>
      <c r="E1531" s="338"/>
    </row>
    <row r="1532" spans="3:5" s="336" customFormat="1" ht="13.5" customHeight="1">
      <c r="C1532" s="337"/>
      <c r="D1532" s="337"/>
      <c r="E1532" s="338"/>
    </row>
    <row r="1533" spans="3:5" s="336" customFormat="1" ht="13.5" customHeight="1">
      <c r="C1533" s="337"/>
      <c r="D1533" s="337"/>
      <c r="E1533" s="338"/>
    </row>
    <row r="1534" spans="3:5" s="336" customFormat="1" ht="13.5" customHeight="1">
      <c r="C1534" s="337"/>
      <c r="D1534" s="337"/>
      <c r="E1534" s="338"/>
    </row>
    <row r="1535" spans="3:5" s="336" customFormat="1" ht="13.5" customHeight="1">
      <c r="C1535" s="337"/>
      <c r="D1535" s="337"/>
      <c r="E1535" s="338"/>
    </row>
    <row r="1536" spans="3:5" s="336" customFormat="1" ht="13.5" customHeight="1">
      <c r="C1536" s="337"/>
      <c r="D1536" s="337"/>
      <c r="E1536" s="338"/>
    </row>
    <row r="1537" spans="3:5" s="336" customFormat="1" ht="13.5" customHeight="1">
      <c r="C1537" s="337"/>
      <c r="D1537" s="337"/>
      <c r="E1537" s="338"/>
    </row>
    <row r="1538" spans="3:5" s="336" customFormat="1" ht="13.5" customHeight="1">
      <c r="C1538" s="337"/>
      <c r="D1538" s="337"/>
      <c r="E1538" s="338"/>
    </row>
    <row r="1539" spans="3:5" s="336" customFormat="1" ht="13.5" customHeight="1">
      <c r="C1539" s="337"/>
      <c r="D1539" s="337"/>
      <c r="E1539" s="338"/>
    </row>
    <row r="1540" spans="3:5" s="336" customFormat="1" ht="13.5" customHeight="1">
      <c r="C1540" s="337"/>
      <c r="D1540" s="337"/>
      <c r="E1540" s="338"/>
    </row>
    <row r="1541" spans="3:5" s="336" customFormat="1" ht="13.5" customHeight="1">
      <c r="C1541" s="337"/>
      <c r="D1541" s="337"/>
      <c r="E1541" s="338"/>
    </row>
    <row r="1542" spans="3:5" s="336" customFormat="1" ht="13.5" customHeight="1">
      <c r="C1542" s="337"/>
      <c r="D1542" s="337"/>
      <c r="E1542" s="338"/>
    </row>
    <row r="1543" spans="3:5" s="336" customFormat="1" ht="13.5" customHeight="1">
      <c r="C1543" s="337"/>
      <c r="D1543" s="337"/>
      <c r="E1543" s="338"/>
    </row>
    <row r="1544" spans="3:5" s="336" customFormat="1" ht="13.5" customHeight="1">
      <c r="C1544" s="337"/>
      <c r="D1544" s="337"/>
      <c r="E1544" s="338"/>
    </row>
    <row r="1545" spans="3:5" s="336" customFormat="1" ht="13.5" customHeight="1">
      <c r="C1545" s="337"/>
      <c r="D1545" s="337"/>
      <c r="E1545" s="338"/>
    </row>
    <row r="1546" spans="3:5" s="336" customFormat="1" ht="13.5" customHeight="1">
      <c r="C1546" s="337"/>
      <c r="D1546" s="337"/>
      <c r="E1546" s="338"/>
    </row>
    <row r="1547" spans="3:5" s="336" customFormat="1" ht="13.5" customHeight="1">
      <c r="C1547" s="337"/>
      <c r="D1547" s="337"/>
      <c r="E1547" s="338"/>
    </row>
    <row r="1548" spans="3:5" s="336" customFormat="1" ht="13.5" customHeight="1">
      <c r="C1548" s="337"/>
      <c r="D1548" s="337"/>
      <c r="E1548" s="338"/>
    </row>
    <row r="1549" spans="3:5" s="336" customFormat="1" ht="13.5" customHeight="1">
      <c r="C1549" s="337"/>
      <c r="D1549" s="337"/>
      <c r="E1549" s="338"/>
    </row>
    <row r="1550" spans="3:5" s="336" customFormat="1" ht="13.5" customHeight="1">
      <c r="C1550" s="337"/>
      <c r="D1550" s="337"/>
      <c r="E1550" s="338"/>
    </row>
    <row r="1551" spans="3:5" s="336" customFormat="1" ht="13.5" customHeight="1">
      <c r="C1551" s="337"/>
      <c r="D1551" s="337"/>
      <c r="E1551" s="338"/>
    </row>
    <row r="1552" spans="3:5" s="336" customFormat="1" ht="13.5" customHeight="1">
      <c r="C1552" s="337"/>
      <c r="D1552" s="337"/>
      <c r="E1552" s="338"/>
    </row>
    <row r="1553" spans="3:5" s="336" customFormat="1" ht="13.5" customHeight="1">
      <c r="C1553" s="337"/>
      <c r="D1553" s="337"/>
      <c r="E1553" s="338"/>
    </row>
    <row r="1554" spans="3:5" s="336" customFormat="1" ht="13.5" customHeight="1">
      <c r="C1554" s="337"/>
      <c r="D1554" s="337"/>
      <c r="E1554" s="338"/>
    </row>
    <row r="1555" spans="3:5" s="336" customFormat="1" ht="13.5" customHeight="1">
      <c r="C1555" s="337"/>
      <c r="D1555" s="337"/>
      <c r="E1555" s="338"/>
    </row>
    <row r="1556" spans="3:5" s="336" customFormat="1" ht="13.5" customHeight="1">
      <c r="C1556" s="337"/>
      <c r="D1556" s="337"/>
      <c r="E1556" s="338"/>
    </row>
    <row r="1557" spans="3:5" s="336" customFormat="1" ht="13.5" customHeight="1">
      <c r="C1557" s="337"/>
      <c r="D1557" s="337"/>
      <c r="E1557" s="338"/>
    </row>
    <row r="1558" spans="3:5" s="336" customFormat="1" ht="13.5" customHeight="1">
      <c r="C1558" s="337"/>
      <c r="D1558" s="337"/>
      <c r="E1558" s="338"/>
    </row>
    <row r="1559" spans="3:5" s="336" customFormat="1" ht="13.5" customHeight="1">
      <c r="C1559" s="337"/>
      <c r="D1559" s="337"/>
      <c r="E1559" s="338"/>
    </row>
    <row r="1560" spans="3:5" s="336" customFormat="1" ht="13.5" customHeight="1">
      <c r="C1560" s="337"/>
      <c r="D1560" s="337"/>
      <c r="E1560" s="338"/>
    </row>
    <row r="1561" spans="3:5" s="336" customFormat="1" ht="13.5" customHeight="1">
      <c r="C1561" s="337"/>
      <c r="D1561" s="337"/>
      <c r="E1561" s="338"/>
    </row>
    <row r="1562" spans="3:5" s="336" customFormat="1" ht="13.5" customHeight="1">
      <c r="C1562" s="337"/>
      <c r="D1562" s="337"/>
      <c r="E1562" s="338"/>
    </row>
    <row r="1563" spans="3:5" s="336" customFormat="1" ht="13.5" customHeight="1">
      <c r="C1563" s="337"/>
      <c r="D1563" s="337"/>
      <c r="E1563" s="338"/>
    </row>
    <row r="1564" spans="3:5" s="336" customFormat="1" ht="13.5" customHeight="1">
      <c r="C1564" s="337"/>
      <c r="D1564" s="337"/>
      <c r="E1564" s="338"/>
    </row>
    <row r="1565" spans="3:5" s="336" customFormat="1" ht="13.5" customHeight="1">
      <c r="C1565" s="337"/>
      <c r="D1565" s="337"/>
      <c r="E1565" s="338"/>
    </row>
    <row r="1566" spans="3:5" s="336" customFormat="1" ht="13.5" customHeight="1">
      <c r="C1566" s="337"/>
      <c r="D1566" s="337"/>
      <c r="E1566" s="338"/>
    </row>
    <row r="1567" spans="3:5" s="336" customFormat="1" ht="13.5" customHeight="1">
      <c r="C1567" s="337"/>
      <c r="D1567" s="337"/>
      <c r="E1567" s="338"/>
    </row>
    <row r="1568" spans="3:5" s="336" customFormat="1" ht="13.5" customHeight="1">
      <c r="C1568" s="337"/>
      <c r="D1568" s="337"/>
      <c r="E1568" s="338"/>
    </row>
    <row r="1569" spans="3:5" s="336" customFormat="1" ht="13.5" customHeight="1">
      <c r="C1569" s="337"/>
      <c r="D1569" s="337"/>
      <c r="E1569" s="338"/>
    </row>
    <row r="1570" spans="3:5" s="336" customFormat="1" ht="13.5" customHeight="1">
      <c r="C1570" s="337"/>
      <c r="D1570" s="337"/>
      <c r="E1570" s="338"/>
    </row>
    <row r="1571" spans="3:5" s="336" customFormat="1" ht="13.5" customHeight="1">
      <c r="C1571" s="337"/>
      <c r="D1571" s="337"/>
      <c r="E1571" s="338"/>
    </row>
    <row r="1572" spans="3:5" s="336" customFormat="1" ht="13.5" customHeight="1">
      <c r="C1572" s="337"/>
      <c r="D1572" s="337"/>
      <c r="E1572" s="338"/>
    </row>
    <row r="1573" spans="3:5" s="336" customFormat="1" ht="13.5" customHeight="1">
      <c r="C1573" s="337"/>
      <c r="D1573" s="337"/>
      <c r="E1573" s="338"/>
    </row>
    <row r="1574" spans="3:5" s="336" customFormat="1" ht="13.5" customHeight="1">
      <c r="C1574" s="337"/>
      <c r="D1574" s="337"/>
      <c r="E1574" s="338"/>
    </row>
    <row r="1575" spans="3:5" s="336" customFormat="1" ht="13.5" customHeight="1">
      <c r="C1575" s="337"/>
      <c r="D1575" s="337"/>
      <c r="E1575" s="338"/>
    </row>
    <row r="1576" spans="3:5" s="336" customFormat="1" ht="13.5" customHeight="1">
      <c r="C1576" s="337"/>
      <c r="D1576" s="337"/>
      <c r="E1576" s="338"/>
    </row>
    <row r="1577" spans="3:5" s="336" customFormat="1" ht="13.5" customHeight="1">
      <c r="C1577" s="337"/>
      <c r="D1577" s="337"/>
      <c r="E1577" s="338"/>
    </row>
    <row r="1578" spans="3:5" s="336" customFormat="1" ht="13.5" customHeight="1">
      <c r="C1578" s="337"/>
      <c r="D1578" s="337"/>
      <c r="E1578" s="338"/>
    </row>
    <row r="1579" spans="3:5" s="336" customFormat="1" ht="13.5" customHeight="1">
      <c r="C1579" s="337"/>
      <c r="D1579" s="337"/>
      <c r="E1579" s="338"/>
    </row>
    <row r="1580" spans="3:5" s="336" customFormat="1" ht="13.5" customHeight="1">
      <c r="C1580" s="337"/>
      <c r="D1580" s="337"/>
      <c r="E1580" s="338"/>
    </row>
    <row r="1581" spans="3:5" s="336" customFormat="1" ht="13.5" customHeight="1">
      <c r="C1581" s="337"/>
      <c r="D1581" s="337"/>
      <c r="E1581" s="338"/>
    </row>
    <row r="1582" spans="3:5" s="336" customFormat="1" ht="13.5" customHeight="1">
      <c r="C1582" s="337"/>
      <c r="D1582" s="337"/>
      <c r="E1582" s="338"/>
    </row>
    <row r="1583" spans="3:5" s="336" customFormat="1" ht="13.5" customHeight="1">
      <c r="C1583" s="337"/>
      <c r="D1583" s="337"/>
      <c r="E1583" s="338"/>
    </row>
    <row r="1584" spans="3:5" s="336" customFormat="1" ht="13.5" customHeight="1">
      <c r="C1584" s="337"/>
      <c r="D1584" s="337"/>
      <c r="E1584" s="338"/>
    </row>
    <row r="1585" spans="3:5" s="336" customFormat="1" ht="13.5" customHeight="1">
      <c r="C1585" s="337"/>
      <c r="D1585" s="337"/>
      <c r="E1585" s="338"/>
    </row>
    <row r="1586" spans="3:5" s="336" customFormat="1" ht="13.5" customHeight="1">
      <c r="C1586" s="337"/>
      <c r="D1586" s="337"/>
      <c r="E1586" s="338"/>
    </row>
    <row r="1587" spans="3:5" s="336" customFormat="1" ht="13.5" customHeight="1">
      <c r="C1587" s="337"/>
      <c r="D1587" s="337"/>
      <c r="E1587" s="338"/>
    </row>
    <row r="1588" spans="3:5" s="336" customFormat="1" ht="13.5" customHeight="1">
      <c r="C1588" s="337"/>
      <c r="D1588" s="337"/>
      <c r="E1588" s="338"/>
    </row>
    <row r="1589" spans="3:5" s="336" customFormat="1" ht="13.5" customHeight="1">
      <c r="C1589" s="337"/>
      <c r="D1589" s="337"/>
      <c r="E1589" s="338"/>
    </row>
    <row r="1590" spans="3:5" s="336" customFormat="1" ht="13.5" customHeight="1">
      <c r="C1590" s="337"/>
      <c r="D1590" s="337"/>
      <c r="E1590" s="338"/>
    </row>
    <row r="1591" spans="3:5" s="336" customFormat="1" ht="13.5" customHeight="1">
      <c r="C1591" s="337"/>
      <c r="D1591" s="337"/>
      <c r="E1591" s="338"/>
    </row>
    <row r="1592" spans="3:5" s="336" customFormat="1" ht="13.5" customHeight="1">
      <c r="C1592" s="337"/>
      <c r="D1592" s="337"/>
      <c r="E1592" s="338"/>
    </row>
    <row r="1593" spans="3:5" s="336" customFormat="1" ht="13.5" customHeight="1">
      <c r="C1593" s="337"/>
      <c r="D1593" s="337"/>
      <c r="E1593" s="338"/>
    </row>
    <row r="1594" spans="3:5" s="336" customFormat="1" ht="13.5" customHeight="1">
      <c r="C1594" s="337"/>
      <c r="D1594" s="337"/>
      <c r="E1594" s="338"/>
    </row>
    <row r="1595" spans="3:5" s="336" customFormat="1" ht="13.5" customHeight="1">
      <c r="C1595" s="337"/>
      <c r="D1595" s="337"/>
      <c r="E1595" s="338"/>
    </row>
    <row r="1596" spans="3:5" s="336" customFormat="1" ht="13.5" customHeight="1">
      <c r="C1596" s="337"/>
      <c r="D1596" s="337"/>
      <c r="E1596" s="338"/>
    </row>
    <row r="1597" spans="3:5" s="336" customFormat="1" ht="13.5" customHeight="1">
      <c r="C1597" s="337"/>
      <c r="D1597" s="337"/>
      <c r="E1597" s="338"/>
    </row>
    <row r="1598" spans="3:5" s="336" customFormat="1" ht="13.5" customHeight="1">
      <c r="C1598" s="337"/>
      <c r="D1598" s="337"/>
      <c r="E1598" s="338"/>
    </row>
    <row r="1599" spans="3:5" s="336" customFormat="1" ht="13.5" customHeight="1">
      <c r="C1599" s="337"/>
      <c r="D1599" s="337"/>
      <c r="E1599" s="338"/>
    </row>
    <row r="1600" spans="3:5" s="336" customFormat="1" ht="13.5" customHeight="1">
      <c r="C1600" s="337"/>
      <c r="D1600" s="337"/>
      <c r="E1600" s="338"/>
    </row>
    <row r="1601" spans="3:5" s="336" customFormat="1" ht="13.5" customHeight="1">
      <c r="C1601" s="337"/>
      <c r="D1601" s="337"/>
      <c r="E1601" s="338"/>
    </row>
    <row r="1602" spans="3:5" s="336" customFormat="1" ht="13.5" customHeight="1">
      <c r="C1602" s="337"/>
      <c r="D1602" s="337"/>
      <c r="E1602" s="338"/>
    </row>
    <row r="1603" spans="3:5" s="336" customFormat="1" ht="13.5" customHeight="1">
      <c r="C1603" s="337"/>
      <c r="D1603" s="337"/>
      <c r="E1603" s="338"/>
    </row>
    <row r="1604" spans="3:5" s="336" customFormat="1" ht="13.5" customHeight="1">
      <c r="C1604" s="337"/>
      <c r="D1604" s="337"/>
      <c r="E1604" s="338"/>
    </row>
    <row r="1605" spans="3:5" s="336" customFormat="1" ht="13.5" customHeight="1">
      <c r="C1605" s="337"/>
      <c r="D1605" s="337"/>
      <c r="E1605" s="338"/>
    </row>
    <row r="1606" spans="3:5" s="336" customFormat="1" ht="13.5" customHeight="1">
      <c r="C1606" s="337"/>
      <c r="D1606" s="337"/>
      <c r="E1606" s="338"/>
    </row>
    <row r="1607" spans="3:5" s="336" customFormat="1" ht="13.5" customHeight="1">
      <c r="C1607" s="337"/>
      <c r="D1607" s="337"/>
      <c r="E1607" s="338"/>
    </row>
    <row r="1608" spans="3:5" s="336" customFormat="1" ht="13.5" customHeight="1">
      <c r="C1608" s="337"/>
      <c r="D1608" s="337"/>
      <c r="E1608" s="338"/>
    </row>
    <row r="1609" spans="3:5" s="336" customFormat="1" ht="13.5" customHeight="1">
      <c r="C1609" s="337"/>
      <c r="D1609" s="337"/>
      <c r="E1609" s="338"/>
    </row>
    <row r="1610" spans="3:5" s="336" customFormat="1" ht="13.5" customHeight="1">
      <c r="C1610" s="337"/>
      <c r="D1610" s="337"/>
      <c r="E1610" s="338"/>
    </row>
    <row r="1611" spans="3:5" s="336" customFormat="1" ht="13.5" customHeight="1">
      <c r="C1611" s="337"/>
      <c r="D1611" s="337"/>
      <c r="E1611" s="338"/>
    </row>
    <row r="1612" spans="3:5" s="336" customFormat="1" ht="13.5" customHeight="1">
      <c r="C1612" s="337"/>
      <c r="D1612" s="337"/>
      <c r="E1612" s="338"/>
    </row>
    <row r="1613" spans="3:5" s="336" customFormat="1" ht="13.5" customHeight="1">
      <c r="C1613" s="337"/>
      <c r="D1613" s="337"/>
      <c r="E1613" s="338"/>
    </row>
    <row r="1614" spans="3:5" s="336" customFormat="1" ht="13.5" customHeight="1">
      <c r="C1614" s="337"/>
      <c r="D1614" s="337"/>
      <c r="E1614" s="338"/>
    </row>
    <row r="1615" spans="3:5" s="336" customFormat="1" ht="13.5" customHeight="1">
      <c r="C1615" s="337"/>
      <c r="D1615" s="337"/>
      <c r="E1615" s="338"/>
    </row>
    <row r="1616" spans="3:5" s="336" customFormat="1" ht="13.5" customHeight="1">
      <c r="C1616" s="337"/>
      <c r="D1616" s="337"/>
      <c r="E1616" s="338"/>
    </row>
    <row r="1617" spans="3:5" s="336" customFormat="1" ht="13.5" customHeight="1">
      <c r="C1617" s="337"/>
      <c r="D1617" s="337"/>
      <c r="E1617" s="338"/>
    </row>
    <row r="1618" spans="3:5" s="336" customFormat="1" ht="13.5" customHeight="1">
      <c r="C1618" s="337"/>
      <c r="D1618" s="337"/>
      <c r="E1618" s="338"/>
    </row>
    <row r="1619" spans="3:5" s="336" customFormat="1" ht="13.5" customHeight="1">
      <c r="C1619" s="337"/>
      <c r="D1619" s="337"/>
      <c r="E1619" s="338"/>
    </row>
    <row r="1620" spans="3:5" s="336" customFormat="1" ht="13.5" customHeight="1">
      <c r="C1620" s="337"/>
      <c r="D1620" s="337"/>
      <c r="E1620" s="338"/>
    </row>
    <row r="1621" spans="3:5" s="336" customFormat="1" ht="13.5" customHeight="1">
      <c r="C1621" s="337"/>
      <c r="D1621" s="337"/>
      <c r="E1621" s="338"/>
    </row>
    <row r="1622" spans="3:5" s="336" customFormat="1" ht="13.5" customHeight="1">
      <c r="C1622" s="337"/>
      <c r="D1622" s="337"/>
      <c r="E1622" s="338"/>
    </row>
    <row r="1623" spans="3:5" s="336" customFormat="1" ht="13.5" customHeight="1">
      <c r="C1623" s="337"/>
      <c r="D1623" s="337"/>
      <c r="E1623" s="338"/>
    </row>
    <row r="1624" spans="3:5" s="336" customFormat="1" ht="13.5" customHeight="1">
      <c r="C1624" s="337"/>
      <c r="D1624" s="337"/>
      <c r="E1624" s="338"/>
    </row>
    <row r="1625" spans="3:5" s="336" customFormat="1" ht="13.5" customHeight="1">
      <c r="C1625" s="337"/>
      <c r="D1625" s="337"/>
      <c r="E1625" s="338"/>
    </row>
    <row r="1626" spans="3:5" s="336" customFormat="1" ht="13.5" customHeight="1">
      <c r="C1626" s="337"/>
      <c r="D1626" s="337"/>
      <c r="E1626" s="338"/>
    </row>
    <row r="1627" spans="3:5" s="336" customFormat="1" ht="13.5" customHeight="1">
      <c r="C1627" s="337"/>
      <c r="D1627" s="337"/>
      <c r="E1627" s="338"/>
    </row>
    <row r="1628" spans="3:5" s="336" customFormat="1" ht="13.5" customHeight="1">
      <c r="C1628" s="337"/>
      <c r="D1628" s="337"/>
      <c r="E1628" s="338"/>
    </row>
    <row r="1629" spans="3:5" s="336" customFormat="1" ht="13.5" customHeight="1">
      <c r="C1629" s="337"/>
      <c r="D1629" s="337"/>
      <c r="E1629" s="338"/>
    </row>
    <row r="1630" spans="3:5" s="336" customFormat="1" ht="13.5" customHeight="1">
      <c r="C1630" s="337"/>
      <c r="D1630" s="337"/>
      <c r="E1630" s="338"/>
    </row>
    <row r="1631" spans="3:5" s="336" customFormat="1" ht="13.5" customHeight="1">
      <c r="C1631" s="337"/>
      <c r="D1631" s="337"/>
      <c r="E1631" s="338"/>
    </row>
    <row r="1632" spans="3:5" s="336" customFormat="1" ht="13.5" customHeight="1">
      <c r="C1632" s="337"/>
      <c r="D1632" s="337"/>
      <c r="E1632" s="338"/>
    </row>
    <row r="1633" spans="3:5" s="336" customFormat="1" ht="13.5" customHeight="1">
      <c r="C1633" s="337"/>
      <c r="D1633" s="337"/>
      <c r="E1633" s="338"/>
    </row>
    <row r="1634" spans="3:5" s="336" customFormat="1" ht="13.5" customHeight="1">
      <c r="C1634" s="337"/>
      <c r="D1634" s="337"/>
      <c r="E1634" s="338"/>
    </row>
    <row r="1635" spans="3:5" s="336" customFormat="1" ht="13.5" customHeight="1">
      <c r="C1635" s="337"/>
      <c r="D1635" s="337"/>
      <c r="E1635" s="338"/>
    </row>
    <row r="1636" spans="3:5" s="336" customFormat="1" ht="13.5" customHeight="1">
      <c r="C1636" s="337"/>
      <c r="D1636" s="337"/>
      <c r="E1636" s="338"/>
    </row>
    <row r="1637" spans="3:5" s="336" customFormat="1" ht="13.5" customHeight="1">
      <c r="C1637" s="337"/>
      <c r="D1637" s="337"/>
      <c r="E1637" s="338"/>
    </row>
    <row r="1638" spans="3:5" s="336" customFormat="1" ht="13.5" customHeight="1">
      <c r="C1638" s="337"/>
      <c r="D1638" s="337"/>
      <c r="E1638" s="338"/>
    </row>
    <row r="1639" spans="3:5" s="336" customFormat="1" ht="13.5" customHeight="1">
      <c r="C1639" s="337"/>
      <c r="D1639" s="337"/>
      <c r="E1639" s="338"/>
    </row>
    <row r="1640" spans="3:5" s="336" customFormat="1" ht="13.5" customHeight="1">
      <c r="C1640" s="337"/>
      <c r="D1640" s="337"/>
      <c r="E1640" s="338"/>
    </row>
    <row r="1641" spans="3:5" s="336" customFormat="1" ht="13.5" customHeight="1">
      <c r="C1641" s="337"/>
      <c r="D1641" s="337"/>
      <c r="E1641" s="338"/>
    </row>
    <row r="1642" spans="3:5" s="336" customFormat="1" ht="13.5" customHeight="1">
      <c r="C1642" s="337"/>
      <c r="D1642" s="337"/>
      <c r="E1642" s="338"/>
    </row>
    <row r="1643" spans="3:5" s="336" customFormat="1" ht="13.5" customHeight="1">
      <c r="C1643" s="337"/>
      <c r="D1643" s="337"/>
      <c r="E1643" s="338"/>
    </row>
    <row r="1644" spans="3:5" s="336" customFormat="1" ht="13.5" customHeight="1">
      <c r="C1644" s="337"/>
      <c r="D1644" s="337"/>
      <c r="E1644" s="338"/>
    </row>
    <row r="1645" spans="3:5" s="336" customFormat="1" ht="13.5" customHeight="1">
      <c r="C1645" s="337"/>
      <c r="D1645" s="337"/>
      <c r="E1645" s="338"/>
    </row>
    <row r="1646" spans="3:5" s="336" customFormat="1" ht="13.5" customHeight="1">
      <c r="C1646" s="337"/>
      <c r="D1646" s="337"/>
      <c r="E1646" s="338"/>
    </row>
    <row r="1647" spans="3:5" s="336" customFormat="1" ht="13.5" customHeight="1">
      <c r="C1647" s="337"/>
      <c r="D1647" s="337"/>
      <c r="E1647" s="338"/>
    </row>
    <row r="1648" spans="3:5" s="336" customFormat="1" ht="13.5" customHeight="1">
      <c r="C1648" s="337"/>
      <c r="D1648" s="337"/>
      <c r="E1648" s="338"/>
    </row>
    <row r="1649" spans="3:5" s="336" customFormat="1" ht="13.5" customHeight="1">
      <c r="C1649" s="337"/>
      <c r="D1649" s="337"/>
      <c r="E1649" s="338"/>
    </row>
    <row r="1650" spans="3:5" s="336" customFormat="1" ht="13.5" customHeight="1">
      <c r="C1650" s="337"/>
      <c r="D1650" s="337"/>
      <c r="E1650" s="338"/>
    </row>
    <row r="1651" spans="3:5" s="336" customFormat="1" ht="13.5" customHeight="1">
      <c r="C1651" s="337"/>
      <c r="D1651" s="337"/>
      <c r="E1651" s="338"/>
    </row>
    <row r="1652" spans="3:5" s="336" customFormat="1" ht="13.5" customHeight="1">
      <c r="C1652" s="337"/>
      <c r="D1652" s="337"/>
      <c r="E1652" s="338"/>
    </row>
    <row r="1653" spans="3:5" s="336" customFormat="1" ht="13.5" customHeight="1">
      <c r="C1653" s="337"/>
      <c r="D1653" s="337"/>
      <c r="E1653" s="338"/>
    </row>
    <row r="1654" spans="3:5" s="336" customFormat="1" ht="13.5" customHeight="1">
      <c r="C1654" s="337"/>
      <c r="D1654" s="337"/>
      <c r="E1654" s="338"/>
    </row>
    <row r="1655" spans="3:5" s="336" customFormat="1" ht="13.5" customHeight="1">
      <c r="C1655" s="337"/>
      <c r="D1655" s="337"/>
      <c r="E1655" s="338"/>
    </row>
    <row r="1656" spans="3:5" s="336" customFormat="1" ht="13.5" customHeight="1">
      <c r="C1656" s="337"/>
      <c r="D1656" s="337"/>
      <c r="E1656" s="338"/>
    </row>
    <row r="1657" spans="3:5" s="336" customFormat="1" ht="13.5" customHeight="1">
      <c r="C1657" s="337"/>
      <c r="D1657" s="337"/>
      <c r="E1657" s="338"/>
    </row>
    <row r="1658" spans="3:5" s="336" customFormat="1" ht="13.5" customHeight="1">
      <c r="C1658" s="337"/>
      <c r="D1658" s="337"/>
      <c r="E1658" s="338"/>
    </row>
    <row r="1659" spans="3:5" s="336" customFormat="1" ht="13.5" customHeight="1">
      <c r="C1659" s="337"/>
      <c r="D1659" s="337"/>
      <c r="E1659" s="338"/>
    </row>
    <row r="1660" spans="3:5" s="336" customFormat="1" ht="13.5" customHeight="1">
      <c r="C1660" s="337"/>
      <c r="D1660" s="337"/>
      <c r="E1660" s="338"/>
    </row>
    <row r="1661" spans="3:5" s="336" customFormat="1" ht="13.5" customHeight="1">
      <c r="C1661" s="337"/>
      <c r="D1661" s="337"/>
      <c r="E1661" s="338"/>
    </row>
    <row r="1662" spans="3:5" s="336" customFormat="1" ht="13.5" customHeight="1">
      <c r="C1662" s="337"/>
      <c r="D1662" s="337"/>
      <c r="E1662" s="338"/>
    </row>
    <row r="1663" spans="3:5" s="336" customFormat="1" ht="13.5" customHeight="1">
      <c r="C1663" s="337"/>
      <c r="D1663" s="337"/>
      <c r="E1663" s="338"/>
    </row>
    <row r="1664" spans="3:5" s="336" customFormat="1" ht="13.5" customHeight="1">
      <c r="C1664" s="337"/>
      <c r="D1664" s="337"/>
      <c r="E1664" s="338"/>
    </row>
    <row r="1665" spans="3:5" s="336" customFormat="1" ht="13.5" customHeight="1">
      <c r="C1665" s="337"/>
      <c r="D1665" s="337"/>
      <c r="E1665" s="338"/>
    </row>
    <row r="1666" spans="3:5" s="336" customFormat="1" ht="13.5" customHeight="1">
      <c r="C1666" s="337"/>
      <c r="D1666" s="337"/>
      <c r="E1666" s="338"/>
    </row>
    <row r="1667" spans="3:5" s="336" customFormat="1" ht="13.5" customHeight="1">
      <c r="C1667" s="337"/>
      <c r="D1667" s="337"/>
      <c r="E1667" s="338"/>
    </row>
    <row r="1668" spans="3:5" s="336" customFormat="1" ht="13.5" customHeight="1">
      <c r="C1668" s="337"/>
      <c r="D1668" s="337"/>
      <c r="E1668" s="338"/>
    </row>
  </sheetData>
  <sheetProtection/>
  <printOptions/>
  <pageMargins left="0.6692913385826772" right="0.4330708661417323" top="1.141732283464567" bottom="0.6299212598425197" header="0.5118110236220472" footer="0.5118110236220472"/>
  <pageSetup orientation="landscape" paperSize="9" r:id="rId1"/>
  <headerFooter alignWithMargins="0">
    <oddHeader>&amp;L&amp;12
 &amp;10Jahresrechnung&amp;C&amp;12
1. Übersicht&amp;R&amp;12
</oddHeader>
    <oddFooter>&amp;L&amp;4&amp;F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H28" sqref="H28"/>
    </sheetView>
  </sheetViews>
  <sheetFormatPr defaultColWidth="11.421875" defaultRowHeight="13.5" customHeight="1"/>
  <cols>
    <col min="1" max="1" width="14.7109375" style="316" customWidth="1"/>
    <col min="2" max="2" width="14.7109375" style="339" customWidth="1"/>
    <col min="3" max="3" width="14.7109375" style="317" customWidth="1"/>
    <col min="4" max="4" width="14.7109375" style="340" customWidth="1"/>
    <col min="5" max="5" width="6.57421875" style="318" customWidth="1"/>
    <col min="6" max="6" width="41.140625" style="336" customWidth="1"/>
    <col min="7" max="7" width="14.7109375" style="320" customWidth="1"/>
    <col min="8" max="8" width="14.7109375" style="341" customWidth="1"/>
    <col min="9" max="16384" width="11.421875" style="322" customWidth="1"/>
  </cols>
  <sheetData>
    <row r="1" spans="1:8" s="307" customFormat="1" ht="15.75" customHeight="1">
      <c r="A1" s="302" t="s">
        <v>281</v>
      </c>
      <c r="B1" s="303"/>
      <c r="C1" s="218" t="s">
        <v>293</v>
      </c>
      <c r="D1" s="219"/>
      <c r="E1" s="220"/>
      <c r="F1" s="304"/>
      <c r="G1" s="305" t="s">
        <v>294</v>
      </c>
      <c r="H1" s="306"/>
    </row>
    <row r="2" spans="1:8" s="307" customFormat="1" ht="15.75" customHeight="1">
      <c r="A2" s="308" t="s">
        <v>107</v>
      </c>
      <c r="B2" s="309" t="s">
        <v>108</v>
      </c>
      <c r="C2" s="310" t="s">
        <v>107</v>
      </c>
      <c r="D2" s="311" t="s">
        <v>108</v>
      </c>
      <c r="E2" s="312"/>
      <c r="F2" s="313"/>
      <c r="G2" s="314" t="s">
        <v>107</v>
      </c>
      <c r="H2" s="315" t="s">
        <v>108</v>
      </c>
    </row>
    <row r="3" spans="2:8" ht="10.5" customHeight="1">
      <c r="B3" s="316"/>
      <c r="D3" s="317"/>
      <c r="F3" s="319"/>
      <c r="H3" s="321"/>
    </row>
    <row r="4" spans="2:8" ht="16.5" customHeight="1">
      <c r="B4" s="316"/>
      <c r="D4" s="317"/>
      <c r="E4" s="323">
        <v>3</v>
      </c>
      <c r="F4" s="324" t="s">
        <v>255</v>
      </c>
      <c r="G4" s="221"/>
      <c r="H4" s="222"/>
    </row>
    <row r="5" spans="2:8" ht="16.5" customHeight="1">
      <c r="B5" s="316"/>
      <c r="D5" s="317"/>
      <c r="E5" s="330" t="s">
        <v>250</v>
      </c>
      <c r="F5" s="324" t="s">
        <v>119</v>
      </c>
      <c r="G5" s="221"/>
      <c r="H5" s="222"/>
    </row>
    <row r="6" spans="1:8" ht="16.5" customHeight="1">
      <c r="A6" s="325">
        <v>1000</v>
      </c>
      <c r="B6" s="316"/>
      <c r="C6" s="326">
        <v>175000</v>
      </c>
      <c r="D6" s="317"/>
      <c r="E6" s="223"/>
      <c r="F6" t="s">
        <v>113</v>
      </c>
      <c r="G6" s="224">
        <v>339182.4</v>
      </c>
      <c r="H6" s="222"/>
    </row>
    <row r="7" spans="2:8" ht="16.5" customHeight="1">
      <c r="B7" s="325"/>
      <c r="D7" s="326"/>
      <c r="E7" s="223"/>
      <c r="F7" t="s">
        <v>114</v>
      </c>
      <c r="G7" s="221"/>
      <c r="H7" s="225">
        <v>190615</v>
      </c>
    </row>
    <row r="8" spans="1:8" ht="16.5" customHeight="1" thickBot="1">
      <c r="A8" s="327">
        <f>IF(B7&gt;A6,B7-A6,"")</f>
      </c>
      <c r="B8" s="327">
        <f>IF(A6&gt;B7,A6-B7,"")</f>
        <v>1000</v>
      </c>
      <c r="C8" s="328">
        <f>IF(D7&gt;C6,D7-C6,"")</f>
      </c>
      <c r="D8" s="328">
        <f>IF(C6&gt;D7,C6-D7,"")</f>
        <v>175000</v>
      </c>
      <c r="E8" s="223"/>
      <c r="F8" t="s">
        <v>119</v>
      </c>
      <c r="G8" s="226">
        <f>IF(H7&gt;G6,H7-G6,"")</f>
      </c>
      <c r="H8" s="227">
        <f>IF(G6&gt;H7,G6-H7,"")</f>
        <v>148567.40000000002</v>
      </c>
    </row>
    <row r="9" spans="1:8" ht="16.5" customHeight="1" thickBot="1" thickTop="1">
      <c r="A9" s="327">
        <f>SUM(A6:A8)</f>
        <v>1000</v>
      </c>
      <c r="B9" s="327">
        <f>SUM(B6:B8)</f>
        <v>1000</v>
      </c>
      <c r="C9" s="328">
        <f>SUM(C6:C8)</f>
        <v>175000</v>
      </c>
      <c r="D9" s="328">
        <f>SUM(D6:D8)</f>
        <v>175000</v>
      </c>
      <c r="E9" s="223"/>
      <c r="F9"/>
      <c r="G9" s="226">
        <f>SUM(G6:G8)</f>
        <v>339182.4</v>
      </c>
      <c r="H9" s="227">
        <f>SUM(H6:H8)</f>
        <v>339182.4</v>
      </c>
    </row>
    <row r="10" spans="2:8" ht="16.5" customHeight="1" thickTop="1">
      <c r="B10" s="316"/>
      <c r="D10" s="317"/>
      <c r="E10" s="223"/>
      <c r="F10"/>
      <c r="G10" s="221"/>
      <c r="H10" s="222"/>
    </row>
    <row r="11" spans="2:8" ht="16.5" customHeight="1">
      <c r="B11" s="316"/>
      <c r="D11" s="317"/>
      <c r="E11" s="223"/>
      <c r="F11"/>
      <c r="G11" s="221"/>
      <c r="H11" s="222"/>
    </row>
    <row r="12" spans="2:8" ht="16.5" customHeight="1">
      <c r="B12" s="316"/>
      <c r="D12" s="317"/>
      <c r="E12" s="330" t="s">
        <v>251</v>
      </c>
      <c r="F12" s="324" t="s">
        <v>256</v>
      </c>
      <c r="G12" s="221"/>
      <c r="H12" s="222"/>
    </row>
    <row r="13" spans="1:8" ht="16.5" customHeight="1">
      <c r="A13" s="325">
        <f>IF(B8&lt;&gt;0,B8,"")</f>
        <v>1000</v>
      </c>
      <c r="B13" s="325">
        <f>IF(A8&lt;&gt;0,A8,"")</f>
      </c>
      <c r="C13" s="326">
        <f>IF(D8&lt;&gt;0,D8,"")</f>
        <v>175000</v>
      </c>
      <c r="D13" s="326">
        <f>IF(C8&lt;&gt;0,C8,"")</f>
      </c>
      <c r="E13" s="223"/>
      <c r="F13" t="s">
        <v>119</v>
      </c>
      <c r="G13" s="224">
        <f>IF(H8&lt;&gt;0,H8,"")</f>
        <v>148567.40000000002</v>
      </c>
      <c r="H13" s="225">
        <f>IF(G8&lt;&gt;0,G8,"")</f>
      </c>
    </row>
    <row r="14" spans="1:8" ht="16.5" customHeight="1">
      <c r="A14" s="325">
        <f>IF('[1]Uebersicht-1'!B28&lt;&gt;0,'[1]Uebersicht-1'!B28,"")</f>
      </c>
      <c r="B14" s="316"/>
      <c r="C14" s="326">
        <f>IF('[1]Uebersicht-1'!D28&lt;&gt;0,'[1]Uebersicht-1'!D28,"")</f>
        <v>1995400</v>
      </c>
      <c r="D14" s="317"/>
      <c r="E14" s="223"/>
      <c r="F14" t="s">
        <v>117</v>
      </c>
      <c r="G14" s="224">
        <f>IF('[1]Uebersicht-1'!H28&lt;&gt;0,'[1]Uebersicht-1'!H28,"")</f>
        <v>1675489.99</v>
      </c>
      <c r="H14" s="222"/>
    </row>
    <row r="15" spans="2:8" ht="16.5" customHeight="1">
      <c r="B15" s="325">
        <f>IF('[1]Uebersicht-1'!A29&lt;&gt;0,'[1]Uebersicht-1'!A29,"")</f>
        <v>362645.05999999866</v>
      </c>
      <c r="C15" s="342"/>
      <c r="D15" s="326">
        <f>IF('[1]Uebersicht-1'!C29&lt;&gt;0,'[1]Uebersicht-1'!C29,"")</f>
      </c>
      <c r="E15" s="223"/>
      <c r="F15" t="s">
        <v>118</v>
      </c>
      <c r="G15" s="221"/>
      <c r="H15" s="225">
        <f>IF('[1]Uebersicht-1'!G29&lt;&gt;0,'[1]Uebersicht-1'!G29,"")</f>
      </c>
    </row>
    <row r="16" spans="2:8" ht="16.5" customHeight="1">
      <c r="B16" s="325">
        <f>IF(SUM(A13:A15)&gt;SUM(B13:B15),SUM(A13:A15)-SUM(B13:B15),"")</f>
      </c>
      <c r="D16" s="326">
        <f>IF(SUM(C13:C15)&gt;SUM(D13:D15),SUM(C13:C15)-SUM(D13:D15),"")</f>
        <v>2170400</v>
      </c>
      <c r="E16" s="223"/>
      <c r="F16" t="s">
        <v>120</v>
      </c>
      <c r="G16" s="221"/>
      <c r="H16" s="225">
        <f>IF(SUM(G13:G15)&gt;SUM(H13:H15),SUM(G13:G15)-SUM(H13:H15),"")</f>
        <v>1824057.3900000001</v>
      </c>
    </row>
    <row r="17" spans="1:8" ht="16.5" customHeight="1" thickBot="1">
      <c r="A17" s="327">
        <f>IF(SUM(B13:B15)&gt;SUM(A13:A15),SUM(B13:B15)-SUM(A13:A15),"")</f>
        <v>361645.05999999866</v>
      </c>
      <c r="B17" s="325"/>
      <c r="C17" s="328">
        <f>IF(SUM(D13:D15)&gt;SUM(C13:C15),SUM(D13:D15)-SUM(C13:C15),"")</f>
      </c>
      <c r="D17" s="326"/>
      <c r="E17" s="223"/>
      <c r="F17" t="s">
        <v>121</v>
      </c>
      <c r="G17" s="226">
        <f>IF(SUM(H13:H15)&gt;SUM(G13:G15),SUM(H13:H15)-SUM(G13:G15),"")</f>
      </c>
      <c r="H17" s="225"/>
    </row>
    <row r="18" spans="1:8" ht="16.5" customHeight="1" thickBot="1" thickTop="1">
      <c r="A18" s="327">
        <f>SUM(A13:A17)</f>
        <v>362645.05999999866</v>
      </c>
      <c r="B18" s="327">
        <f>SUM(B13:B17)</f>
        <v>362645.05999999866</v>
      </c>
      <c r="C18" s="328">
        <f>SUM(C13:C17)</f>
        <v>2170400</v>
      </c>
      <c r="D18" s="328">
        <f>SUM(D13:D17)</f>
        <v>2170400</v>
      </c>
      <c r="E18" s="223"/>
      <c r="F18"/>
      <c r="G18" s="226">
        <f>SUM(G13:G17)</f>
        <v>1824057.3900000001</v>
      </c>
      <c r="H18" s="227">
        <f>SUM(H13:H17)</f>
        <v>1824057.3900000001</v>
      </c>
    </row>
    <row r="19" spans="2:8" ht="16.5" customHeight="1" thickTop="1">
      <c r="B19" s="316"/>
      <c r="D19" s="337"/>
      <c r="E19" s="228"/>
      <c r="F19"/>
      <c r="G19" s="221"/>
      <c r="H19" s="222"/>
    </row>
    <row r="20" spans="2:8" ht="16.5" customHeight="1">
      <c r="B20" s="316"/>
      <c r="D20" s="337"/>
      <c r="E20" s="228"/>
      <c r="F20"/>
      <c r="G20" s="221"/>
      <c r="H20" s="222"/>
    </row>
    <row r="21" spans="2:8" ht="16.5" customHeight="1">
      <c r="B21" s="316"/>
      <c r="D21" s="337"/>
      <c r="E21" s="343">
        <v>4</v>
      </c>
      <c r="F21" s="324" t="s">
        <v>257</v>
      </c>
      <c r="G21" s="221"/>
      <c r="H21" s="222"/>
    </row>
    <row r="22" spans="1:8" ht="16.5" customHeight="1">
      <c r="A22" s="325">
        <v>14092072.7</v>
      </c>
      <c r="B22" s="316"/>
      <c r="D22" s="337"/>
      <c r="E22" s="228"/>
      <c r="F22" t="s">
        <v>34</v>
      </c>
      <c r="G22" s="224">
        <v>15137104.67</v>
      </c>
      <c r="H22" s="222"/>
    </row>
    <row r="23" spans="1:8" ht="16.5" customHeight="1">
      <c r="A23" s="325">
        <v>2002000</v>
      </c>
      <c r="B23" s="316"/>
      <c r="D23" s="337"/>
      <c r="E23" s="228"/>
      <c r="F23" t="s">
        <v>35</v>
      </c>
      <c r="G23" s="224">
        <v>3817000</v>
      </c>
      <c r="H23" s="222"/>
    </row>
    <row r="24" spans="2:8" ht="16.5" customHeight="1">
      <c r="B24" s="325">
        <v>11207872.87</v>
      </c>
      <c r="D24" s="337"/>
      <c r="E24" s="228"/>
      <c r="F24" t="s">
        <v>94</v>
      </c>
      <c r="G24" s="221"/>
      <c r="H24" s="225">
        <v>12386656.7</v>
      </c>
    </row>
    <row r="25" spans="1:8" ht="16.5" customHeight="1">
      <c r="A25" s="325"/>
      <c r="B25" s="325">
        <v>9594.55</v>
      </c>
      <c r="D25" s="337"/>
      <c r="E25" s="228"/>
      <c r="F25" t="s">
        <v>95</v>
      </c>
      <c r="G25" s="224"/>
      <c r="H25" s="225">
        <v>1059291.45</v>
      </c>
    </row>
    <row r="26" spans="1:8" ht="16.5" customHeight="1">
      <c r="A26" s="325"/>
      <c r="B26" s="325">
        <v>2151363.99</v>
      </c>
      <c r="D26" s="337"/>
      <c r="E26" s="228"/>
      <c r="F26" t="s">
        <v>93</v>
      </c>
      <c r="G26" s="224"/>
      <c r="H26" s="225">
        <v>2643405.22</v>
      </c>
    </row>
    <row r="27" spans="1:8" ht="16.5" customHeight="1" thickBot="1">
      <c r="A27" s="327"/>
      <c r="B27" s="327">
        <v>2725241.29</v>
      </c>
      <c r="D27" s="337"/>
      <c r="E27" s="228"/>
      <c r="F27" t="s">
        <v>258</v>
      </c>
      <c r="G27" s="226"/>
      <c r="H27" s="227">
        <v>2864751.3</v>
      </c>
    </row>
    <row r="28" spans="1:8" ht="16.5" customHeight="1" thickBot="1" thickTop="1">
      <c r="A28" s="327">
        <f>SUM(A22:A27)</f>
        <v>16094072.7</v>
      </c>
      <c r="B28" s="327">
        <f>SUM(B22:B27)</f>
        <v>16094072.7</v>
      </c>
      <c r="D28" s="337"/>
      <c r="E28" s="338"/>
      <c r="G28" s="344">
        <f>SUM(G22:G27)</f>
        <v>18954104.67</v>
      </c>
      <c r="H28" s="345">
        <f>SUM(H22:H27)</f>
        <v>18954104.669999998</v>
      </c>
    </row>
    <row r="29" spans="1:8" ht="13.5" customHeight="1" thickTop="1">
      <c r="A29" s="346"/>
      <c r="B29" s="332"/>
      <c r="C29" s="333"/>
      <c r="D29" s="333"/>
      <c r="E29" s="334"/>
      <c r="F29" s="332"/>
      <c r="G29" s="332"/>
      <c r="H29" s="347"/>
    </row>
    <row r="30" spans="3:5" s="336" customFormat="1" ht="13.5" customHeight="1">
      <c r="C30" s="337"/>
      <c r="D30" s="337"/>
      <c r="E30" s="338"/>
    </row>
    <row r="31" spans="3:5" s="336" customFormat="1" ht="13.5" customHeight="1">
      <c r="C31" s="337"/>
      <c r="D31" s="337"/>
      <c r="E31" s="338"/>
    </row>
    <row r="32" spans="3:5" s="336" customFormat="1" ht="13.5" customHeight="1">
      <c r="C32" s="337"/>
      <c r="D32" s="337"/>
      <c r="E32" s="338"/>
    </row>
    <row r="33" spans="3:5" s="336" customFormat="1" ht="13.5" customHeight="1">
      <c r="C33" s="337"/>
      <c r="D33" s="337"/>
      <c r="E33" s="338"/>
    </row>
    <row r="34" spans="3:5" s="336" customFormat="1" ht="13.5" customHeight="1">
      <c r="C34" s="337"/>
      <c r="D34" s="337"/>
      <c r="E34" s="338"/>
    </row>
    <row r="35" spans="3:5" s="336" customFormat="1" ht="13.5" customHeight="1">
      <c r="C35" s="337"/>
      <c r="D35" s="337"/>
      <c r="E35" s="338"/>
    </row>
    <row r="36" spans="3:5" s="336" customFormat="1" ht="13.5" customHeight="1">
      <c r="C36" s="337"/>
      <c r="D36" s="337"/>
      <c r="E36" s="338"/>
    </row>
    <row r="37" spans="3:5" s="336" customFormat="1" ht="13.5" customHeight="1">
      <c r="C37" s="337"/>
      <c r="D37" s="337"/>
      <c r="E37" s="338"/>
    </row>
    <row r="38" spans="3:5" s="336" customFormat="1" ht="13.5" customHeight="1">
      <c r="C38" s="337"/>
      <c r="D38" s="337"/>
      <c r="E38" s="338"/>
    </row>
    <row r="39" spans="3:5" s="336" customFormat="1" ht="13.5" customHeight="1">
      <c r="C39" s="337"/>
      <c r="D39" s="337"/>
      <c r="E39" s="338"/>
    </row>
    <row r="40" spans="3:5" s="336" customFormat="1" ht="13.5" customHeight="1">
      <c r="C40" s="337"/>
      <c r="D40" s="337"/>
      <c r="E40" s="338"/>
    </row>
    <row r="41" spans="3:5" s="336" customFormat="1" ht="13.5" customHeight="1">
      <c r="C41" s="337"/>
      <c r="D41" s="337"/>
      <c r="E41" s="338"/>
    </row>
    <row r="42" spans="3:5" s="336" customFormat="1" ht="13.5" customHeight="1">
      <c r="C42" s="337"/>
      <c r="D42" s="337"/>
      <c r="E42" s="338"/>
    </row>
    <row r="43" spans="3:5" s="336" customFormat="1" ht="13.5" customHeight="1">
      <c r="C43" s="337"/>
      <c r="D43" s="337"/>
      <c r="E43" s="338"/>
    </row>
    <row r="44" spans="3:5" s="336" customFormat="1" ht="13.5" customHeight="1">
      <c r="C44" s="337"/>
      <c r="D44" s="337"/>
      <c r="E44" s="338"/>
    </row>
    <row r="45" spans="3:5" s="336" customFormat="1" ht="13.5" customHeight="1">
      <c r="C45" s="337"/>
      <c r="D45" s="337"/>
      <c r="E45" s="338"/>
    </row>
    <row r="46" spans="3:5" s="336" customFormat="1" ht="13.5" customHeight="1">
      <c r="C46" s="337"/>
      <c r="D46" s="337"/>
      <c r="E46" s="338"/>
    </row>
    <row r="47" spans="3:5" s="336" customFormat="1" ht="13.5" customHeight="1">
      <c r="C47" s="337"/>
      <c r="D47" s="337"/>
      <c r="E47" s="338"/>
    </row>
    <row r="48" spans="3:5" s="336" customFormat="1" ht="13.5" customHeight="1">
      <c r="C48" s="337"/>
      <c r="D48" s="337"/>
      <c r="E48" s="338"/>
    </row>
    <row r="49" spans="3:5" s="336" customFormat="1" ht="13.5" customHeight="1">
      <c r="C49" s="337"/>
      <c r="D49" s="337"/>
      <c r="E49" s="338"/>
    </row>
    <row r="50" spans="3:5" s="336" customFormat="1" ht="13.5" customHeight="1">
      <c r="C50" s="337"/>
      <c r="D50" s="337"/>
      <c r="E50" s="338"/>
    </row>
    <row r="51" spans="3:5" s="336" customFormat="1" ht="13.5" customHeight="1">
      <c r="C51" s="337"/>
      <c r="D51" s="337"/>
      <c r="E51" s="338"/>
    </row>
    <row r="52" spans="3:5" s="336" customFormat="1" ht="13.5" customHeight="1">
      <c r="C52" s="337"/>
      <c r="D52" s="337"/>
      <c r="E52" s="338"/>
    </row>
    <row r="53" spans="3:5" s="336" customFormat="1" ht="13.5" customHeight="1">
      <c r="C53" s="337"/>
      <c r="D53" s="337"/>
      <c r="E53" s="338"/>
    </row>
    <row r="54" spans="3:5" s="336" customFormat="1" ht="13.5" customHeight="1">
      <c r="C54" s="337"/>
      <c r="D54" s="337"/>
      <c r="E54" s="338"/>
    </row>
    <row r="55" spans="3:5" s="336" customFormat="1" ht="13.5" customHeight="1">
      <c r="C55" s="337"/>
      <c r="D55" s="337"/>
      <c r="E55" s="338"/>
    </row>
    <row r="56" spans="3:5" s="336" customFormat="1" ht="13.5" customHeight="1">
      <c r="C56" s="337"/>
      <c r="D56" s="337"/>
      <c r="E56" s="338"/>
    </row>
    <row r="57" spans="3:5" s="336" customFormat="1" ht="13.5" customHeight="1">
      <c r="C57" s="337"/>
      <c r="D57" s="337"/>
      <c r="E57" s="338"/>
    </row>
    <row r="58" spans="3:5" s="336" customFormat="1" ht="13.5" customHeight="1">
      <c r="C58" s="337"/>
      <c r="D58" s="337"/>
      <c r="E58" s="338"/>
    </row>
    <row r="59" spans="3:5" s="336" customFormat="1" ht="13.5" customHeight="1">
      <c r="C59" s="337"/>
      <c r="D59" s="337"/>
      <c r="E59" s="338"/>
    </row>
    <row r="60" spans="3:5" s="336" customFormat="1" ht="13.5" customHeight="1">
      <c r="C60" s="337"/>
      <c r="D60" s="337"/>
      <c r="E60" s="338"/>
    </row>
    <row r="61" spans="3:5" s="336" customFormat="1" ht="13.5" customHeight="1">
      <c r="C61" s="337"/>
      <c r="D61" s="337"/>
      <c r="E61" s="338"/>
    </row>
    <row r="62" spans="3:5" s="336" customFormat="1" ht="13.5" customHeight="1">
      <c r="C62" s="337"/>
      <c r="D62" s="337"/>
      <c r="E62" s="338"/>
    </row>
    <row r="63" spans="3:5" s="336" customFormat="1" ht="13.5" customHeight="1">
      <c r="C63" s="337"/>
      <c r="D63" s="337"/>
      <c r="E63" s="338"/>
    </row>
    <row r="64" spans="3:5" s="336" customFormat="1" ht="13.5" customHeight="1">
      <c r="C64" s="337"/>
      <c r="D64" s="337"/>
      <c r="E64" s="338"/>
    </row>
    <row r="65" spans="3:5" s="336" customFormat="1" ht="13.5" customHeight="1">
      <c r="C65" s="337"/>
      <c r="D65" s="337"/>
      <c r="E65" s="338"/>
    </row>
    <row r="66" spans="3:5" s="336" customFormat="1" ht="13.5" customHeight="1">
      <c r="C66" s="337"/>
      <c r="D66" s="337"/>
      <c r="E66" s="338"/>
    </row>
  </sheetData>
  <sheetProtection/>
  <printOptions/>
  <pageMargins left="0.6692913385826772" right="0.4330708661417323" top="1.141732283464567" bottom="0.6299212598425197" header="0.5118110236220472" footer="0.5118110236220472"/>
  <pageSetup orientation="landscape" paperSize="9" r:id="rId1"/>
  <headerFooter alignWithMargins="0">
    <oddHeader>&amp;L&amp;12
 &amp;10Jahresrechnung&amp;C&amp;12
1. Übersicht&amp;R&amp;12
</oddHeader>
    <oddFooter>&amp;L&amp;4&amp;F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58"/>
  <sheetViews>
    <sheetView zoomScalePageLayoutView="0" workbookViewId="0" topLeftCell="A2">
      <selection activeCell="M17" sqref="M17"/>
    </sheetView>
  </sheetViews>
  <sheetFormatPr defaultColWidth="11.421875" defaultRowHeight="12.75"/>
  <cols>
    <col min="1" max="1" width="6.00390625" style="24" customWidth="1"/>
    <col min="2" max="2" width="28.421875" style="14" customWidth="1"/>
    <col min="3" max="3" width="13.7109375" style="203" customWidth="1"/>
    <col min="4" max="4" width="2.140625" style="203" customWidth="1"/>
    <col min="5" max="5" width="12.421875" style="204" bestFit="1" customWidth="1"/>
    <col min="6" max="6" width="5.00390625" style="204" customWidth="1"/>
    <col min="7" max="7" width="11.8515625" style="205" customWidth="1"/>
    <col min="8" max="8" width="2.140625" style="203" customWidth="1"/>
    <col min="9" max="9" width="11.8515625" style="205" customWidth="1"/>
    <col min="10" max="10" width="5.00390625" style="205" customWidth="1"/>
    <col min="11" max="11" width="12.28125" style="202" customWidth="1"/>
    <col min="12" max="12" width="2.140625" style="203" customWidth="1"/>
    <col min="13" max="13" width="12.28125" style="202" customWidth="1"/>
    <col min="14" max="14" width="2.140625" style="12" customWidth="1"/>
    <col min="15" max="15" width="2.00390625" style="12" customWidth="1"/>
    <col min="16" max="16" width="9.57421875" style="12" customWidth="1"/>
    <col min="17" max="17" width="7.7109375" style="13" customWidth="1"/>
    <col min="18" max="16384" width="11.421875" style="14" customWidth="1"/>
  </cols>
  <sheetData>
    <row r="1" spans="1:17" s="137" customFormat="1" ht="15">
      <c r="A1" s="9"/>
      <c r="B1" s="10"/>
      <c r="C1" s="299" t="s">
        <v>106</v>
      </c>
      <c r="D1" s="131"/>
      <c r="E1" s="132"/>
      <c r="F1" s="132"/>
      <c r="G1" s="133"/>
      <c r="H1" s="131"/>
      <c r="I1" s="133"/>
      <c r="J1" s="133"/>
      <c r="K1" s="134"/>
      <c r="L1" s="131"/>
      <c r="M1" s="134"/>
      <c r="N1" s="135"/>
      <c r="O1" s="135"/>
      <c r="P1" s="135"/>
      <c r="Q1" s="136"/>
    </row>
    <row r="2" spans="1:17" s="137" customFormat="1" ht="15">
      <c r="A2" s="138"/>
      <c r="C2" s="131"/>
      <c r="D2" s="131"/>
      <c r="E2" s="132"/>
      <c r="F2" s="132"/>
      <c r="G2" s="133"/>
      <c r="H2" s="131"/>
      <c r="I2" s="133"/>
      <c r="J2" s="133"/>
      <c r="K2" s="134"/>
      <c r="L2" s="131"/>
      <c r="M2" s="134"/>
      <c r="N2" s="135"/>
      <c r="O2" s="135"/>
      <c r="P2" s="135"/>
      <c r="Q2" s="136"/>
    </row>
    <row r="3" spans="1:17" s="147" customFormat="1" ht="15">
      <c r="A3" s="5" t="s">
        <v>295</v>
      </c>
      <c r="B3" s="139"/>
      <c r="C3" s="131"/>
      <c r="D3" s="131"/>
      <c r="E3" s="140"/>
      <c r="F3" s="140"/>
      <c r="G3" s="141"/>
      <c r="H3" s="131"/>
      <c r="I3" s="142"/>
      <c r="J3" s="142"/>
      <c r="K3" s="143"/>
      <c r="L3" s="131"/>
      <c r="M3" s="143"/>
      <c r="N3" s="144"/>
      <c r="O3" s="145"/>
      <c r="P3" s="144"/>
      <c r="Q3" s="146"/>
    </row>
    <row r="4" spans="1:17" s="147" customFormat="1" ht="15">
      <c r="A4" s="139"/>
      <c r="B4" s="139"/>
      <c r="C4" s="131"/>
      <c r="D4" s="131"/>
      <c r="E4" s="140"/>
      <c r="F4" s="140"/>
      <c r="G4" s="141"/>
      <c r="H4" s="131"/>
      <c r="I4" s="142"/>
      <c r="J4" s="142"/>
      <c r="K4" s="148"/>
      <c r="L4" s="131"/>
      <c r="M4" s="149"/>
      <c r="N4" s="149"/>
      <c r="O4" s="145"/>
      <c r="P4" s="144"/>
      <c r="Q4" s="146"/>
    </row>
    <row r="5" spans="1:17" s="157" customFormat="1" ht="13.5">
      <c r="A5" s="150"/>
      <c r="B5" s="151"/>
      <c r="C5" s="387" t="s">
        <v>281</v>
      </c>
      <c r="D5" s="388"/>
      <c r="E5" s="388"/>
      <c r="F5" s="152"/>
      <c r="G5" s="385" t="s">
        <v>293</v>
      </c>
      <c r="H5" s="386"/>
      <c r="I5" s="386"/>
      <c r="J5" s="153"/>
      <c r="K5" s="389" t="s">
        <v>294</v>
      </c>
      <c r="L5" s="390"/>
      <c r="M5" s="390"/>
      <c r="N5" s="154"/>
      <c r="O5" s="155"/>
      <c r="P5" s="155"/>
      <c r="Q5" s="156"/>
    </row>
    <row r="6" spans="1:17" ht="12.75">
      <c r="A6" s="15" t="s">
        <v>6</v>
      </c>
      <c r="B6" s="15"/>
      <c r="C6" s="6" t="s">
        <v>102</v>
      </c>
      <c r="D6" s="6"/>
      <c r="E6" s="3" t="s">
        <v>103</v>
      </c>
      <c r="F6" s="3"/>
      <c r="G6" s="4" t="s">
        <v>102</v>
      </c>
      <c r="H6" s="6"/>
      <c r="I6" s="4" t="s">
        <v>103</v>
      </c>
      <c r="J6" s="4"/>
      <c r="K6" s="206" t="s">
        <v>102</v>
      </c>
      <c r="L6" s="207"/>
      <c r="M6" s="206" t="s">
        <v>103</v>
      </c>
      <c r="N6" s="22"/>
      <c r="O6" s="158"/>
      <c r="P6" s="158"/>
      <c r="Q6" s="159"/>
    </row>
    <row r="7" spans="1:17" ht="12.75">
      <c r="A7" s="15"/>
      <c r="B7" s="15"/>
      <c r="C7" s="6"/>
      <c r="D7" s="6"/>
      <c r="E7" s="3"/>
      <c r="F7" s="3"/>
      <c r="G7" s="4"/>
      <c r="H7" s="6"/>
      <c r="I7" s="4"/>
      <c r="J7" s="4"/>
      <c r="K7" s="206"/>
      <c r="L7" s="207"/>
      <c r="M7" s="206"/>
      <c r="N7" s="22"/>
      <c r="O7" s="158"/>
      <c r="P7" s="158"/>
      <c r="Q7" s="159"/>
    </row>
    <row r="8" spans="2:17" s="15" customFormat="1" ht="12.75">
      <c r="B8" s="15" t="s">
        <v>11</v>
      </c>
      <c r="C8" s="196">
        <f>C11+C14+C20+C23+C26+C29+C32+C35+C38+C17</f>
        <v>10889063.390000002</v>
      </c>
      <c r="D8" s="196" t="s">
        <v>33</v>
      </c>
      <c r="E8" s="196">
        <f>E11+E14+E20+E23+E26+E29+E32+E35+E38+E17</f>
        <v>11202708.45</v>
      </c>
      <c r="F8" s="16"/>
      <c r="G8" s="17">
        <f>G11+G14+G20+G23+G26+G29+G32+G35+G38+G17</f>
        <v>9969100</v>
      </c>
      <c r="H8" s="17" t="s">
        <v>33</v>
      </c>
      <c r="I8" s="17">
        <f>I11+I14+I20+I23+I26+I29+I32+I35+I38</f>
        <v>9761700</v>
      </c>
      <c r="J8" s="16"/>
      <c r="K8" s="208">
        <f>K11+K14+K20+K23+K26+K29+K32+K35+K38+K17</f>
        <v>11407286.23</v>
      </c>
      <c r="L8" s="208" t="s">
        <v>33</v>
      </c>
      <c r="M8" s="208">
        <f>M11+M14+M20+M23+M26+M29+M32+M35+M38+M17</f>
        <v>11546796.24</v>
      </c>
      <c r="N8" s="22"/>
      <c r="O8" s="21"/>
      <c r="P8" s="22"/>
      <c r="Q8" s="13"/>
    </row>
    <row r="9" spans="2:17" s="15" customFormat="1" ht="12.75">
      <c r="B9" s="15" t="s">
        <v>10</v>
      </c>
      <c r="C9" s="196">
        <f>E8-C8</f>
        <v>313645.0599999968</v>
      </c>
      <c r="D9" s="196"/>
      <c r="E9" s="196"/>
      <c r="F9" s="16"/>
      <c r="G9" s="17"/>
      <c r="H9" s="17"/>
      <c r="I9" s="17">
        <f>G8-I8</f>
        <v>207400</v>
      </c>
      <c r="J9" s="16"/>
      <c r="K9" s="208">
        <f>M8-K8</f>
        <v>139510.00999999978</v>
      </c>
      <c r="L9" s="208"/>
      <c r="M9" s="208"/>
      <c r="N9" s="22"/>
      <c r="O9" s="21"/>
      <c r="P9" s="22"/>
      <c r="Q9" s="13"/>
    </row>
    <row r="10" spans="3:15" ht="12" customHeight="1">
      <c r="C10" s="22"/>
      <c r="D10" s="229"/>
      <c r="E10" s="22"/>
      <c r="F10" s="160"/>
      <c r="G10" s="161"/>
      <c r="H10" s="161"/>
      <c r="I10" s="161"/>
      <c r="J10" s="161"/>
      <c r="K10" s="209"/>
      <c r="L10" s="210"/>
      <c r="M10" s="209"/>
      <c r="N10" s="22"/>
      <c r="O10" s="11"/>
    </row>
    <row r="11" spans="1:16" ht="12.75">
      <c r="A11" s="18">
        <v>0</v>
      </c>
      <c r="B11" s="14" t="s">
        <v>8</v>
      </c>
      <c r="C11" s="230">
        <v>1259460.36</v>
      </c>
      <c r="D11" s="27"/>
      <c r="E11" s="230">
        <v>368982.84</v>
      </c>
      <c r="F11" s="19"/>
      <c r="G11" s="20">
        <v>1197500</v>
      </c>
      <c r="H11" s="20"/>
      <c r="I11" s="20">
        <v>355300</v>
      </c>
      <c r="J11" s="19"/>
      <c r="K11" s="211">
        <v>1288013.36</v>
      </c>
      <c r="L11" s="212"/>
      <c r="M11" s="211">
        <v>289553.6</v>
      </c>
      <c r="N11" s="22"/>
      <c r="O11" s="21"/>
      <c r="P11" s="22"/>
    </row>
    <row r="12" spans="1:17" s="163" customFormat="1" ht="11.25">
      <c r="A12" s="162"/>
      <c r="B12" s="163" t="s">
        <v>10</v>
      </c>
      <c r="C12" s="231" t="s">
        <v>33</v>
      </c>
      <c r="D12" s="232"/>
      <c r="E12" s="231">
        <f>C11-E11</f>
        <v>890477.52</v>
      </c>
      <c r="F12" s="164"/>
      <c r="G12" s="235"/>
      <c r="H12" s="235"/>
      <c r="I12" s="236">
        <f>G11-I11</f>
        <v>842200</v>
      </c>
      <c r="J12" s="164"/>
      <c r="K12" s="213"/>
      <c r="L12" s="214"/>
      <c r="M12" s="213">
        <f>K11-M11</f>
        <v>998459.7600000001</v>
      </c>
      <c r="N12" s="165"/>
      <c r="O12" s="166"/>
      <c r="P12" s="165"/>
      <c r="Q12" s="167"/>
    </row>
    <row r="13" spans="1:17" s="169" customFormat="1" ht="9" customHeight="1">
      <c r="A13" s="168"/>
      <c r="C13" s="171"/>
      <c r="D13" s="233"/>
      <c r="E13" s="171"/>
      <c r="F13" s="170"/>
      <c r="G13" s="237"/>
      <c r="H13" s="237"/>
      <c r="I13" s="237"/>
      <c r="J13" s="170"/>
      <c r="K13" s="215"/>
      <c r="L13" s="216"/>
      <c r="M13" s="215"/>
      <c r="N13" s="172"/>
      <c r="O13" s="173"/>
      <c r="P13" s="172"/>
      <c r="Q13" s="174"/>
    </row>
    <row r="14" spans="1:17" s="169" customFormat="1" ht="12.75">
      <c r="A14" s="175">
        <v>1</v>
      </c>
      <c r="B14" s="169" t="s">
        <v>23</v>
      </c>
      <c r="C14" s="171">
        <v>445182.7</v>
      </c>
      <c r="D14" s="233"/>
      <c r="E14" s="171">
        <v>136351.75</v>
      </c>
      <c r="F14" s="170"/>
      <c r="G14" s="237">
        <v>433200</v>
      </c>
      <c r="H14" s="237"/>
      <c r="I14" s="237">
        <v>172300</v>
      </c>
      <c r="J14" s="170"/>
      <c r="K14" s="215">
        <v>394702.63</v>
      </c>
      <c r="L14" s="216"/>
      <c r="M14" s="215">
        <v>131840.8</v>
      </c>
      <c r="N14" s="172"/>
      <c r="O14" s="173"/>
      <c r="P14" s="172"/>
      <c r="Q14" s="174"/>
    </row>
    <row r="15" spans="1:17" s="163" customFormat="1" ht="11.25">
      <c r="A15" s="176"/>
      <c r="B15" s="163" t="s">
        <v>10</v>
      </c>
      <c r="C15" s="231"/>
      <c r="D15" s="232"/>
      <c r="E15" s="231">
        <f>C14-E14</f>
        <v>308830.95</v>
      </c>
      <c r="F15" s="164"/>
      <c r="G15" s="235"/>
      <c r="H15" s="235"/>
      <c r="I15" s="236">
        <f>G14-I14</f>
        <v>260900</v>
      </c>
      <c r="J15" s="164"/>
      <c r="K15" s="213"/>
      <c r="L15" s="214"/>
      <c r="M15" s="213">
        <f>K14-M14</f>
        <v>262861.83</v>
      </c>
      <c r="N15" s="165"/>
      <c r="O15" s="166"/>
      <c r="P15" s="165"/>
      <c r="Q15" s="167"/>
    </row>
    <row r="16" spans="1:17" s="169" customFormat="1" ht="9" customHeight="1">
      <c r="A16" s="175"/>
      <c r="C16" s="171"/>
      <c r="D16" s="233"/>
      <c r="E16" s="171"/>
      <c r="F16" s="170"/>
      <c r="G16" s="237"/>
      <c r="H16" s="237"/>
      <c r="I16" s="237"/>
      <c r="J16" s="170"/>
      <c r="K16" s="215"/>
      <c r="L16" s="216"/>
      <c r="M16" s="215"/>
      <c r="N16" s="172"/>
      <c r="O16" s="173"/>
      <c r="P16" s="172"/>
      <c r="Q16" s="174"/>
    </row>
    <row r="17" spans="1:17" s="169" customFormat="1" ht="12.75">
      <c r="A17" s="175">
        <v>2</v>
      </c>
      <c r="B17" s="169" t="s">
        <v>24</v>
      </c>
      <c r="C17" s="171">
        <v>58280.3</v>
      </c>
      <c r="D17" s="233"/>
      <c r="E17" s="171">
        <v>2091</v>
      </c>
      <c r="F17" s="170"/>
      <c r="G17" s="237">
        <v>63200</v>
      </c>
      <c r="H17" s="237"/>
      <c r="I17" s="237"/>
      <c r="J17" s="170"/>
      <c r="K17" s="215">
        <v>63677</v>
      </c>
      <c r="L17" s="216"/>
      <c r="M17" s="215"/>
      <c r="N17" s="172"/>
      <c r="O17" s="173"/>
      <c r="P17" s="172"/>
      <c r="Q17" s="174"/>
    </row>
    <row r="18" spans="1:17" s="163" customFormat="1" ht="11.25">
      <c r="A18" s="176"/>
      <c r="B18" s="163" t="s">
        <v>10</v>
      </c>
      <c r="C18" s="231"/>
      <c r="D18" s="232"/>
      <c r="E18" s="231">
        <f>C17-E17</f>
        <v>56189.3</v>
      </c>
      <c r="F18" s="164"/>
      <c r="G18" s="235"/>
      <c r="H18" s="235"/>
      <c r="I18" s="236">
        <f>G17-I17</f>
        <v>63200</v>
      </c>
      <c r="J18" s="164"/>
      <c r="K18" s="213"/>
      <c r="L18" s="214"/>
      <c r="M18" s="213">
        <f>K17-M17</f>
        <v>63677</v>
      </c>
      <c r="N18" s="165"/>
      <c r="O18" s="166"/>
      <c r="P18" s="165"/>
      <c r="Q18" s="167"/>
    </row>
    <row r="19" spans="1:17" s="169" customFormat="1" ht="9" customHeight="1">
      <c r="A19" s="175"/>
      <c r="C19" s="171"/>
      <c r="D19" s="233"/>
      <c r="E19" s="171"/>
      <c r="F19" s="170"/>
      <c r="G19" s="237"/>
      <c r="H19" s="237"/>
      <c r="I19" s="237"/>
      <c r="J19" s="170"/>
      <c r="K19" s="215"/>
      <c r="L19" s="216"/>
      <c r="M19" s="215"/>
      <c r="N19" s="172"/>
      <c r="O19" s="173"/>
      <c r="P19" s="172"/>
      <c r="Q19" s="174"/>
    </row>
    <row r="20" spans="1:17" s="169" customFormat="1" ht="12.75">
      <c r="A20" s="175">
        <v>3</v>
      </c>
      <c r="B20" s="169" t="s">
        <v>25</v>
      </c>
      <c r="C20" s="171">
        <v>92772</v>
      </c>
      <c r="D20" s="233"/>
      <c r="E20" s="171">
        <v>21639</v>
      </c>
      <c r="F20" s="170"/>
      <c r="G20" s="237">
        <v>94500</v>
      </c>
      <c r="H20" s="237"/>
      <c r="I20" s="237">
        <v>26000</v>
      </c>
      <c r="J20" s="170"/>
      <c r="K20" s="215">
        <v>99794.1</v>
      </c>
      <c r="L20" s="216"/>
      <c r="M20" s="215">
        <v>24080.1</v>
      </c>
      <c r="N20" s="172"/>
      <c r="O20" s="173"/>
      <c r="P20" s="172"/>
      <c r="Q20" s="174"/>
    </row>
    <row r="21" spans="1:17" s="163" customFormat="1" ht="11.25">
      <c r="A21" s="176"/>
      <c r="B21" s="163" t="s">
        <v>10</v>
      </c>
      <c r="C21" s="231"/>
      <c r="D21" s="232"/>
      <c r="E21" s="231">
        <f>C20-E20</f>
        <v>71133</v>
      </c>
      <c r="F21" s="164"/>
      <c r="G21" s="235"/>
      <c r="H21" s="235"/>
      <c r="I21" s="236">
        <f>G20-I20</f>
        <v>68500</v>
      </c>
      <c r="J21" s="164"/>
      <c r="K21" s="213"/>
      <c r="L21" s="214"/>
      <c r="M21" s="213">
        <f>K20-M20</f>
        <v>75714</v>
      </c>
      <c r="N21" s="165"/>
      <c r="O21" s="166"/>
      <c r="P21" s="165"/>
      <c r="Q21" s="167"/>
    </row>
    <row r="22" spans="1:17" s="169" customFormat="1" ht="6" customHeight="1">
      <c r="A22" s="175"/>
      <c r="C22" s="171"/>
      <c r="D22" s="233"/>
      <c r="E22" s="171"/>
      <c r="F22" s="170"/>
      <c r="G22" s="237"/>
      <c r="H22" s="237"/>
      <c r="I22" s="237"/>
      <c r="J22" s="170"/>
      <c r="K22" s="215"/>
      <c r="L22" s="216"/>
      <c r="M22" s="215"/>
      <c r="N22" s="172"/>
      <c r="O22" s="173"/>
      <c r="P22" s="172"/>
      <c r="Q22" s="174"/>
    </row>
    <row r="23" spans="1:17" s="169" customFormat="1" ht="12.75">
      <c r="A23" s="175">
        <v>4</v>
      </c>
      <c r="B23" s="169" t="s">
        <v>26</v>
      </c>
      <c r="C23" s="171">
        <v>459727.2</v>
      </c>
      <c r="D23" s="233"/>
      <c r="E23" s="171">
        <v>641.3</v>
      </c>
      <c r="F23" s="170"/>
      <c r="G23" s="237">
        <v>520000</v>
      </c>
      <c r="H23" s="237"/>
      <c r="I23" s="237">
        <v>500</v>
      </c>
      <c r="J23" s="170"/>
      <c r="K23" s="215">
        <v>666910.65</v>
      </c>
      <c r="L23" s="216"/>
      <c r="M23" s="215">
        <v>103864.25</v>
      </c>
      <c r="N23" s="172"/>
      <c r="O23" s="173"/>
      <c r="P23" s="172"/>
      <c r="Q23" s="174"/>
    </row>
    <row r="24" spans="1:17" s="163" customFormat="1" ht="11.25">
      <c r="A24" s="176"/>
      <c r="B24" s="163" t="s">
        <v>10</v>
      </c>
      <c r="C24" s="231"/>
      <c r="D24" s="232"/>
      <c r="E24" s="231">
        <f>C23-E23</f>
        <v>459085.9</v>
      </c>
      <c r="F24" s="164"/>
      <c r="G24" s="235"/>
      <c r="H24" s="235"/>
      <c r="I24" s="236">
        <f>G23-I23</f>
        <v>519500</v>
      </c>
      <c r="J24" s="164"/>
      <c r="K24" s="213"/>
      <c r="L24" s="214"/>
      <c r="M24" s="213">
        <f>K23-M23</f>
        <v>563046.4</v>
      </c>
      <c r="N24" s="165"/>
      <c r="O24" s="166"/>
      <c r="P24" s="165"/>
      <c r="Q24" s="167"/>
    </row>
    <row r="25" spans="1:17" s="169" customFormat="1" ht="9" customHeight="1">
      <c r="A25" s="175"/>
      <c r="C25" s="171"/>
      <c r="D25" s="233"/>
      <c r="E25" s="171"/>
      <c r="F25" s="170"/>
      <c r="G25" s="237"/>
      <c r="H25" s="237"/>
      <c r="I25" s="237"/>
      <c r="J25" s="170"/>
      <c r="K25" s="215"/>
      <c r="L25" s="216"/>
      <c r="M25" s="215"/>
      <c r="N25" s="172"/>
      <c r="O25" s="173"/>
      <c r="P25" s="172"/>
      <c r="Q25" s="174"/>
    </row>
    <row r="26" spans="1:17" s="169" customFormat="1" ht="12.75">
      <c r="A26" s="175">
        <v>5</v>
      </c>
      <c r="B26" s="169" t="s">
        <v>27</v>
      </c>
      <c r="C26" s="171">
        <v>3265574.3</v>
      </c>
      <c r="D26" s="233"/>
      <c r="E26" s="171">
        <v>1832690.74</v>
      </c>
      <c r="F26" s="170"/>
      <c r="G26" s="237">
        <v>2937500</v>
      </c>
      <c r="H26" s="237"/>
      <c r="I26" s="237">
        <v>1364300</v>
      </c>
      <c r="J26" s="170"/>
      <c r="K26" s="215">
        <v>3633074.45</v>
      </c>
      <c r="L26" s="216"/>
      <c r="M26" s="215">
        <v>2165223.4</v>
      </c>
      <c r="N26" s="172"/>
      <c r="O26" s="173"/>
      <c r="P26" s="172"/>
      <c r="Q26" s="174"/>
    </row>
    <row r="27" spans="1:17" s="163" customFormat="1" ht="11.25">
      <c r="A27" s="176"/>
      <c r="B27" s="163" t="s">
        <v>10</v>
      </c>
      <c r="C27" s="231"/>
      <c r="D27" s="232"/>
      <c r="E27" s="231">
        <f>C26-E26</f>
        <v>1432883.5599999998</v>
      </c>
      <c r="F27" s="164"/>
      <c r="G27" s="235"/>
      <c r="H27" s="235"/>
      <c r="I27" s="236">
        <f>G26-I26</f>
        <v>1573200</v>
      </c>
      <c r="J27" s="164"/>
      <c r="K27" s="213"/>
      <c r="L27" s="214"/>
      <c r="M27" s="213">
        <f>K26-M26</f>
        <v>1467851.0500000003</v>
      </c>
      <c r="N27" s="165"/>
      <c r="O27" s="166"/>
      <c r="P27" s="165"/>
      <c r="Q27" s="167"/>
    </row>
    <row r="28" spans="1:17" s="169" customFormat="1" ht="9" customHeight="1">
      <c r="A28" s="175"/>
      <c r="C28" s="171"/>
      <c r="D28" s="233"/>
      <c r="E28" s="171"/>
      <c r="F28" s="170"/>
      <c r="G28" s="237"/>
      <c r="H28" s="237"/>
      <c r="I28" s="237"/>
      <c r="J28" s="170"/>
      <c r="K28" s="215"/>
      <c r="L28" s="216"/>
      <c r="M28" s="215"/>
      <c r="N28" s="172"/>
      <c r="O28" s="173"/>
      <c r="P28" s="172"/>
      <c r="Q28" s="174"/>
    </row>
    <row r="29" spans="1:17" s="169" customFormat="1" ht="12.75">
      <c r="A29" s="175">
        <v>6</v>
      </c>
      <c r="B29" s="169" t="s">
        <v>28</v>
      </c>
      <c r="C29" s="171">
        <v>435103.5</v>
      </c>
      <c r="D29" s="233"/>
      <c r="E29" s="171">
        <v>105569</v>
      </c>
      <c r="F29" s="170"/>
      <c r="G29" s="237">
        <v>374500</v>
      </c>
      <c r="H29" s="237"/>
      <c r="I29" s="237">
        <v>92000</v>
      </c>
      <c r="J29" s="170"/>
      <c r="K29" s="215">
        <v>371466.55</v>
      </c>
      <c r="L29" s="216"/>
      <c r="M29" s="215">
        <v>95505.15</v>
      </c>
      <c r="N29" s="172"/>
      <c r="O29" s="173"/>
      <c r="P29" s="172"/>
      <c r="Q29" s="174"/>
    </row>
    <row r="30" spans="1:17" s="163" customFormat="1" ht="11.25">
      <c r="A30" s="176"/>
      <c r="B30" s="163" t="s">
        <v>10</v>
      </c>
      <c r="C30" s="231"/>
      <c r="D30" s="232"/>
      <c r="E30" s="231">
        <f>C29-E29</f>
        <v>329534.5</v>
      </c>
      <c r="F30" s="164"/>
      <c r="G30" s="235"/>
      <c r="H30" s="235"/>
      <c r="I30" s="236">
        <f>G29-I29</f>
        <v>282500</v>
      </c>
      <c r="J30" s="164"/>
      <c r="K30" s="213"/>
      <c r="L30" s="214"/>
      <c r="M30" s="213">
        <f>K29-M29</f>
        <v>275961.4</v>
      </c>
      <c r="N30" s="165"/>
      <c r="O30" s="166"/>
      <c r="P30" s="165"/>
      <c r="Q30" s="167"/>
    </row>
    <row r="31" spans="1:17" s="169" customFormat="1" ht="9" customHeight="1">
      <c r="A31" s="175"/>
      <c r="C31" s="171"/>
      <c r="D31" s="233"/>
      <c r="E31" s="171"/>
      <c r="F31" s="170"/>
      <c r="G31" s="237"/>
      <c r="H31" s="237"/>
      <c r="I31" s="237"/>
      <c r="J31" s="170"/>
      <c r="K31" s="215"/>
      <c r="L31" s="216"/>
      <c r="M31" s="215"/>
      <c r="N31" s="172"/>
      <c r="O31" s="173"/>
      <c r="P31" s="172"/>
      <c r="Q31" s="174"/>
    </row>
    <row r="32" spans="1:17" s="169" customFormat="1" ht="12.75">
      <c r="A32" s="175">
        <v>7</v>
      </c>
      <c r="B32" s="169" t="s">
        <v>29</v>
      </c>
      <c r="C32" s="171">
        <v>1897284.23</v>
      </c>
      <c r="D32" s="233"/>
      <c r="E32" s="171">
        <v>1816925.23</v>
      </c>
      <c r="F32" s="170"/>
      <c r="G32" s="237">
        <v>1213000</v>
      </c>
      <c r="H32" s="237"/>
      <c r="I32" s="237">
        <v>1128500</v>
      </c>
      <c r="J32" s="170"/>
      <c r="K32" s="215">
        <v>1496790.29</v>
      </c>
      <c r="L32" s="216"/>
      <c r="M32" s="215">
        <v>1401282.44</v>
      </c>
      <c r="N32" s="172"/>
      <c r="O32" s="173"/>
      <c r="P32" s="172"/>
      <c r="Q32" s="174"/>
    </row>
    <row r="33" spans="1:17" s="163" customFormat="1" ht="11.25">
      <c r="A33" s="176"/>
      <c r="B33" s="163" t="s">
        <v>10</v>
      </c>
      <c r="C33" s="231"/>
      <c r="D33" s="232"/>
      <c r="E33" s="231">
        <f>C32-E32</f>
        <v>80359</v>
      </c>
      <c r="F33" s="164"/>
      <c r="G33" s="235"/>
      <c r="H33" s="235"/>
      <c r="I33" s="236">
        <f>G32-I32</f>
        <v>84500</v>
      </c>
      <c r="J33" s="164"/>
      <c r="K33" s="213"/>
      <c r="L33" s="214"/>
      <c r="M33" s="213">
        <f>K32-M32</f>
        <v>95507.8500000001</v>
      </c>
      <c r="N33" s="165"/>
      <c r="O33" s="166"/>
      <c r="P33" s="165"/>
      <c r="Q33" s="167"/>
    </row>
    <row r="34" spans="1:17" s="169" customFormat="1" ht="9" customHeight="1">
      <c r="A34" s="175"/>
      <c r="C34" s="171"/>
      <c r="D34" s="233"/>
      <c r="E34" s="171"/>
      <c r="F34" s="170"/>
      <c r="G34" s="237"/>
      <c r="H34" s="237"/>
      <c r="I34" s="237"/>
      <c r="J34" s="170"/>
      <c r="K34" s="215"/>
      <c r="L34" s="216"/>
      <c r="M34" s="215"/>
      <c r="N34" s="172"/>
      <c r="O34" s="173"/>
      <c r="P34" s="172"/>
      <c r="Q34" s="174"/>
    </row>
    <row r="35" spans="1:17" s="169" customFormat="1" ht="12.75">
      <c r="A35" s="175">
        <v>8</v>
      </c>
      <c r="B35" s="169" t="s">
        <v>30</v>
      </c>
      <c r="C35" s="171">
        <v>49364.45</v>
      </c>
      <c r="D35" s="233"/>
      <c r="E35" s="171">
        <v>269093.15</v>
      </c>
      <c r="F35" s="170"/>
      <c r="G35" s="237">
        <v>47500</v>
      </c>
      <c r="H35" s="237"/>
      <c r="I35" s="237">
        <v>253500</v>
      </c>
      <c r="J35" s="170"/>
      <c r="K35" s="215">
        <v>42240.9</v>
      </c>
      <c r="L35" s="216"/>
      <c r="M35" s="215">
        <v>286861.8</v>
      </c>
      <c r="N35" s="172"/>
      <c r="O35" s="173"/>
      <c r="P35" s="172"/>
      <c r="Q35" s="174"/>
    </row>
    <row r="36" spans="1:17" s="163" customFormat="1" ht="11.25">
      <c r="A36" s="176"/>
      <c r="B36" s="163" t="s">
        <v>10</v>
      </c>
      <c r="C36" s="231">
        <f>E35-C35</f>
        <v>219728.7</v>
      </c>
      <c r="D36" s="232"/>
      <c r="E36" s="231"/>
      <c r="F36" s="164"/>
      <c r="G36" s="236">
        <f>I35-G35</f>
        <v>206000</v>
      </c>
      <c r="H36" s="235"/>
      <c r="I36" s="235"/>
      <c r="J36" s="164"/>
      <c r="K36" s="213">
        <f>M35-K35</f>
        <v>244620.9</v>
      </c>
      <c r="L36" s="214"/>
      <c r="M36" s="213"/>
      <c r="N36" s="165"/>
      <c r="O36" s="166"/>
      <c r="P36" s="165"/>
      <c r="Q36" s="167"/>
    </row>
    <row r="37" spans="1:17" s="169" customFormat="1" ht="9" customHeight="1">
      <c r="A37" s="175"/>
      <c r="C37" s="171"/>
      <c r="D37" s="233"/>
      <c r="E37" s="171"/>
      <c r="F37" s="170"/>
      <c r="G37" s="237"/>
      <c r="H37" s="237"/>
      <c r="I37" s="237"/>
      <c r="J37" s="170"/>
      <c r="K37" s="215"/>
      <c r="L37" s="216"/>
      <c r="M37" s="215"/>
      <c r="N37" s="172"/>
      <c r="O37" s="173"/>
      <c r="P37" s="172"/>
      <c r="Q37" s="174"/>
    </row>
    <row r="38" spans="1:17" s="169" customFormat="1" ht="12.75">
      <c r="A38" s="175">
        <v>9</v>
      </c>
      <c r="B38" s="169" t="s">
        <v>37</v>
      </c>
      <c r="C38" s="171">
        <v>2926314.35</v>
      </c>
      <c r="D38" s="233"/>
      <c r="E38" s="171">
        <v>6648724.44</v>
      </c>
      <c r="F38" s="170"/>
      <c r="G38" s="237">
        <v>3088200</v>
      </c>
      <c r="H38" s="237"/>
      <c r="I38" s="237">
        <v>6369300</v>
      </c>
      <c r="J38" s="170"/>
      <c r="K38" s="215">
        <v>3350616.3</v>
      </c>
      <c r="L38" s="216"/>
      <c r="M38" s="215">
        <v>7048584.7</v>
      </c>
      <c r="N38" s="172"/>
      <c r="O38" s="173"/>
      <c r="P38" s="172"/>
      <c r="Q38" s="174"/>
    </row>
    <row r="39" spans="1:17" s="163" customFormat="1" ht="11.25">
      <c r="A39" s="176"/>
      <c r="B39" s="163" t="s">
        <v>10</v>
      </c>
      <c r="C39" s="231">
        <f>E38-C38</f>
        <v>3722410.0900000003</v>
      </c>
      <c r="D39" s="232"/>
      <c r="E39" s="234"/>
      <c r="F39" s="164"/>
      <c r="G39" s="236">
        <f>I38-G38</f>
        <v>3281100</v>
      </c>
      <c r="H39" s="235"/>
      <c r="I39" s="235"/>
      <c r="J39" s="164"/>
      <c r="K39" s="213">
        <f>M38-K38</f>
        <v>3697968.4000000004</v>
      </c>
      <c r="L39" s="214"/>
      <c r="M39" s="217"/>
      <c r="N39" s="165"/>
      <c r="O39" s="166"/>
      <c r="P39" s="165"/>
      <c r="Q39" s="167"/>
    </row>
    <row r="40" spans="1:17" s="169" customFormat="1" ht="12.75">
      <c r="A40" s="175"/>
      <c r="C40" s="233"/>
      <c r="D40" s="233"/>
      <c r="E40" s="233"/>
      <c r="F40" s="170"/>
      <c r="G40" s="170"/>
      <c r="H40" s="170"/>
      <c r="I40" s="170"/>
      <c r="J40" s="170"/>
      <c r="K40" s="171"/>
      <c r="L40" s="170"/>
      <c r="M40" s="171"/>
      <c r="N40" s="172"/>
      <c r="O40" s="173"/>
      <c r="P40" s="172"/>
      <c r="Q40" s="174"/>
    </row>
    <row r="41" spans="1:17" s="169" customFormat="1" ht="7.5" customHeight="1">
      <c r="A41" s="175"/>
      <c r="C41" s="233"/>
      <c r="D41" s="233"/>
      <c r="E41" s="233"/>
      <c r="F41" s="170"/>
      <c r="G41" s="170"/>
      <c r="H41" s="170"/>
      <c r="I41" s="170"/>
      <c r="J41" s="170"/>
      <c r="K41" s="171"/>
      <c r="L41" s="170"/>
      <c r="M41" s="171"/>
      <c r="N41" s="172"/>
      <c r="O41" s="173"/>
      <c r="P41" s="172"/>
      <c r="Q41" s="174"/>
    </row>
    <row r="42" spans="3:17" s="15" customFormat="1" ht="12.75">
      <c r="C42" s="16"/>
      <c r="D42" s="16"/>
      <c r="E42" s="16"/>
      <c r="F42" s="16"/>
      <c r="G42" s="16"/>
      <c r="H42" s="16"/>
      <c r="I42" s="16"/>
      <c r="J42" s="16"/>
      <c r="K42" s="177"/>
      <c r="L42" s="16"/>
      <c r="M42" s="177"/>
      <c r="N42" s="22"/>
      <c r="O42" s="21"/>
      <c r="P42" s="22"/>
      <c r="Q42" s="13"/>
    </row>
    <row r="43" spans="3:17" s="15" customFormat="1" ht="12.75">
      <c r="C43" s="16"/>
      <c r="D43" s="16"/>
      <c r="E43" s="16"/>
      <c r="F43" s="16"/>
      <c r="G43" s="17"/>
      <c r="H43" s="16"/>
      <c r="I43" s="17"/>
      <c r="J43" s="17"/>
      <c r="K43" s="22"/>
      <c r="L43" s="16"/>
      <c r="M43" s="22"/>
      <c r="N43" s="22"/>
      <c r="O43" s="21"/>
      <c r="P43" s="22"/>
      <c r="Q43" s="13"/>
    </row>
    <row r="44" spans="3:16" ht="12.75">
      <c r="C44" s="19"/>
      <c r="D44" s="19"/>
      <c r="E44" s="23"/>
      <c r="F44" s="23"/>
      <c r="G44" s="20"/>
      <c r="H44" s="19"/>
      <c r="I44" s="20"/>
      <c r="J44" s="20"/>
      <c r="K44" s="22"/>
      <c r="L44" s="19"/>
      <c r="M44" s="22"/>
      <c r="N44" s="22"/>
      <c r="O44" s="21"/>
      <c r="P44" s="22"/>
    </row>
    <row r="45" spans="3:16" ht="12.75">
      <c r="C45" s="19"/>
      <c r="D45" s="19"/>
      <c r="E45" s="23"/>
      <c r="F45" s="23"/>
      <c r="G45" s="20"/>
      <c r="H45" s="19"/>
      <c r="I45" s="20"/>
      <c r="J45" s="20"/>
      <c r="K45" s="28"/>
      <c r="L45" s="19"/>
      <c r="M45" s="28"/>
      <c r="N45" s="21"/>
      <c r="O45" s="21"/>
      <c r="P45" s="22"/>
    </row>
    <row r="46" spans="3:16" ht="12.75">
      <c r="C46" s="19"/>
      <c r="D46" s="19"/>
      <c r="E46" s="23"/>
      <c r="F46" s="23"/>
      <c r="G46" s="20"/>
      <c r="H46" s="19"/>
      <c r="I46" s="20"/>
      <c r="J46" s="20"/>
      <c r="K46" s="28"/>
      <c r="L46" s="19"/>
      <c r="M46" s="28"/>
      <c r="N46" s="21"/>
      <c r="O46" s="21"/>
      <c r="P46" s="22"/>
    </row>
    <row r="47" spans="3:16" ht="12.75">
      <c r="C47" s="19"/>
      <c r="D47" s="19"/>
      <c r="E47" s="23"/>
      <c r="F47" s="23"/>
      <c r="G47" s="20"/>
      <c r="H47" s="19"/>
      <c r="I47" s="20"/>
      <c r="J47" s="20"/>
      <c r="K47" s="28"/>
      <c r="L47" s="19"/>
      <c r="M47" s="28"/>
      <c r="N47" s="21"/>
      <c r="O47" s="21"/>
      <c r="P47" s="22"/>
    </row>
    <row r="48" spans="3:16" ht="12.75">
      <c r="C48" s="19"/>
      <c r="D48" s="19"/>
      <c r="E48" s="23"/>
      <c r="F48" s="23"/>
      <c r="G48" s="20"/>
      <c r="H48" s="19"/>
      <c r="I48" s="20"/>
      <c r="J48" s="20"/>
      <c r="K48" s="28"/>
      <c r="L48" s="19"/>
      <c r="M48" s="28"/>
      <c r="N48" s="21"/>
      <c r="O48" s="21"/>
      <c r="P48" s="22"/>
    </row>
    <row r="49" spans="3:16" ht="12.75">
      <c r="C49" s="19"/>
      <c r="D49" s="19"/>
      <c r="E49" s="23"/>
      <c r="F49" s="23"/>
      <c r="G49" s="20"/>
      <c r="H49" s="19"/>
      <c r="I49" s="20"/>
      <c r="J49" s="20"/>
      <c r="K49" s="28"/>
      <c r="L49" s="19"/>
      <c r="M49" s="28"/>
      <c r="N49" s="21"/>
      <c r="O49" s="21"/>
      <c r="P49" s="22"/>
    </row>
    <row r="50" spans="3:16" ht="12.75">
      <c r="C50" s="19"/>
      <c r="D50" s="19"/>
      <c r="E50" s="23"/>
      <c r="F50" s="23"/>
      <c r="G50" s="20"/>
      <c r="H50" s="19"/>
      <c r="I50" s="20"/>
      <c r="J50" s="20"/>
      <c r="K50" s="28"/>
      <c r="L50" s="19"/>
      <c r="M50" s="28"/>
      <c r="N50" s="21"/>
      <c r="O50" s="21"/>
      <c r="P50" s="22"/>
    </row>
    <row r="51" spans="3:16" ht="12.75">
      <c r="C51" s="19"/>
      <c r="D51" s="19"/>
      <c r="E51" s="23"/>
      <c r="F51" s="23"/>
      <c r="G51" s="20"/>
      <c r="H51" s="19"/>
      <c r="I51" s="20"/>
      <c r="J51" s="20"/>
      <c r="K51" s="28"/>
      <c r="L51" s="19"/>
      <c r="M51" s="28"/>
      <c r="N51" s="21"/>
      <c r="O51" s="21"/>
      <c r="P51" s="22"/>
    </row>
    <row r="52" spans="1:17" s="26" customFormat="1" ht="12.75">
      <c r="A52" s="25"/>
      <c r="C52" s="27"/>
      <c r="D52" s="27"/>
      <c r="E52" s="28"/>
      <c r="F52" s="28"/>
      <c r="G52" s="21"/>
      <c r="H52" s="27"/>
      <c r="I52" s="21"/>
      <c r="J52" s="21"/>
      <c r="K52" s="28"/>
      <c r="L52" s="27"/>
      <c r="M52" s="28"/>
      <c r="N52" s="21"/>
      <c r="O52" s="21"/>
      <c r="P52" s="22"/>
      <c r="Q52" s="29"/>
    </row>
    <row r="53" spans="1:17" s="26" customFormat="1" ht="12.75">
      <c r="A53" s="25"/>
      <c r="C53" s="27"/>
      <c r="D53" s="27"/>
      <c r="E53" s="28"/>
      <c r="F53" s="28"/>
      <c r="G53" s="21"/>
      <c r="H53" s="27"/>
      <c r="I53" s="21"/>
      <c r="J53" s="21"/>
      <c r="K53" s="28"/>
      <c r="L53" s="27"/>
      <c r="M53" s="28"/>
      <c r="N53" s="21"/>
      <c r="O53" s="21"/>
      <c r="P53" s="22"/>
      <c r="Q53" s="29"/>
    </row>
    <row r="54" spans="1:17" s="26" customFormat="1" ht="12.75">
      <c r="A54" s="25"/>
      <c r="C54" s="27"/>
      <c r="D54" s="27"/>
      <c r="E54" s="28"/>
      <c r="F54" s="28"/>
      <c r="G54" s="21"/>
      <c r="H54" s="27"/>
      <c r="I54" s="21"/>
      <c r="J54" s="21"/>
      <c r="K54" s="28"/>
      <c r="L54" s="27"/>
      <c r="M54" s="28"/>
      <c r="N54" s="21"/>
      <c r="O54" s="21"/>
      <c r="P54" s="22"/>
      <c r="Q54" s="29"/>
    </row>
    <row r="55" spans="1:17" s="26" customFormat="1" ht="12.75">
      <c r="A55" s="25"/>
      <c r="C55" s="27"/>
      <c r="D55" s="27"/>
      <c r="E55" s="28"/>
      <c r="F55" s="28"/>
      <c r="G55" s="21"/>
      <c r="H55" s="27"/>
      <c r="I55" s="21"/>
      <c r="J55" s="21"/>
      <c r="K55" s="28"/>
      <c r="L55" s="27"/>
      <c r="M55" s="28"/>
      <c r="N55" s="21"/>
      <c r="O55" s="21"/>
      <c r="P55" s="22"/>
      <c r="Q55" s="29"/>
    </row>
    <row r="56" spans="1:17" s="26" customFormat="1" ht="12.75">
      <c r="A56" s="30"/>
      <c r="C56" s="27"/>
      <c r="D56" s="27"/>
      <c r="E56" s="27"/>
      <c r="F56" s="27"/>
      <c r="G56" s="21"/>
      <c r="H56" s="27"/>
      <c r="I56" s="21"/>
      <c r="J56" s="21"/>
      <c r="K56" s="28"/>
      <c r="L56" s="27"/>
      <c r="M56" s="28"/>
      <c r="N56" s="21"/>
      <c r="O56" s="21"/>
      <c r="P56" s="22"/>
      <c r="Q56" s="29"/>
    </row>
    <row r="57" spans="1:17" s="26" customFormat="1" ht="12.75">
      <c r="A57" s="25"/>
      <c r="C57" s="27"/>
      <c r="D57" s="27"/>
      <c r="E57" s="28"/>
      <c r="F57" s="28"/>
      <c r="G57" s="21"/>
      <c r="H57" s="27"/>
      <c r="I57" s="21"/>
      <c r="J57" s="21"/>
      <c r="K57" s="28"/>
      <c r="L57" s="27"/>
      <c r="M57" s="28"/>
      <c r="N57" s="21"/>
      <c r="O57" s="21"/>
      <c r="P57" s="22"/>
      <c r="Q57" s="29"/>
    </row>
    <row r="58" spans="1:17" s="26" customFormat="1" ht="12.75">
      <c r="A58" s="25"/>
      <c r="C58" s="27"/>
      <c r="D58" s="27"/>
      <c r="E58" s="28"/>
      <c r="F58" s="28"/>
      <c r="G58" s="21"/>
      <c r="H58" s="27"/>
      <c r="I58" s="21"/>
      <c r="J58" s="21"/>
      <c r="K58" s="28"/>
      <c r="L58" s="27"/>
      <c r="M58" s="28"/>
      <c r="N58" s="21"/>
      <c r="O58" s="21"/>
      <c r="P58" s="22"/>
      <c r="Q58" s="29"/>
    </row>
    <row r="59" spans="1:17" s="26" customFormat="1" ht="12.75">
      <c r="A59" s="25"/>
      <c r="C59" s="27"/>
      <c r="D59" s="27"/>
      <c r="E59" s="28"/>
      <c r="F59" s="28"/>
      <c r="G59" s="21"/>
      <c r="H59" s="27"/>
      <c r="I59" s="21"/>
      <c r="J59" s="21"/>
      <c r="K59" s="28"/>
      <c r="L59" s="27"/>
      <c r="M59" s="28"/>
      <c r="N59" s="21"/>
      <c r="O59" s="21"/>
      <c r="P59" s="22"/>
      <c r="Q59" s="29"/>
    </row>
    <row r="60" spans="1:17" s="26" customFormat="1" ht="12.75">
      <c r="A60" s="25"/>
      <c r="C60" s="27"/>
      <c r="D60" s="27"/>
      <c r="E60" s="28"/>
      <c r="F60" s="28"/>
      <c r="G60" s="21"/>
      <c r="H60" s="27"/>
      <c r="I60" s="21"/>
      <c r="J60" s="21"/>
      <c r="K60" s="28"/>
      <c r="L60" s="27"/>
      <c r="M60" s="28"/>
      <c r="N60" s="21"/>
      <c r="O60" s="21"/>
      <c r="P60" s="22"/>
      <c r="Q60" s="29"/>
    </row>
    <row r="61" spans="1:17" s="26" customFormat="1" ht="12.75">
      <c r="A61" s="25"/>
      <c r="C61" s="27"/>
      <c r="D61" s="27"/>
      <c r="E61" s="28"/>
      <c r="F61" s="28"/>
      <c r="G61" s="21"/>
      <c r="H61" s="27"/>
      <c r="I61" s="21"/>
      <c r="J61" s="21"/>
      <c r="K61" s="28"/>
      <c r="L61" s="27"/>
      <c r="M61" s="28"/>
      <c r="N61" s="21"/>
      <c r="O61" s="21"/>
      <c r="P61" s="22"/>
      <c r="Q61" s="29"/>
    </row>
    <row r="62" spans="1:17" s="26" customFormat="1" ht="12.75">
      <c r="A62" s="25"/>
      <c r="C62" s="27"/>
      <c r="D62" s="27"/>
      <c r="E62" s="28"/>
      <c r="F62" s="28"/>
      <c r="G62" s="21"/>
      <c r="H62" s="27"/>
      <c r="I62" s="21"/>
      <c r="J62" s="21"/>
      <c r="K62" s="28"/>
      <c r="L62" s="27"/>
      <c r="M62" s="28"/>
      <c r="N62" s="21"/>
      <c r="O62" s="21"/>
      <c r="P62" s="22"/>
      <c r="Q62" s="29"/>
    </row>
    <row r="63" spans="1:17" s="26" customFormat="1" ht="12.75">
      <c r="A63" s="25"/>
      <c r="C63" s="27"/>
      <c r="D63" s="27"/>
      <c r="E63" s="28"/>
      <c r="F63" s="28"/>
      <c r="G63" s="21"/>
      <c r="H63" s="27"/>
      <c r="I63" s="21"/>
      <c r="J63" s="21"/>
      <c r="K63" s="28"/>
      <c r="L63" s="27"/>
      <c r="M63" s="28"/>
      <c r="N63" s="21"/>
      <c r="O63" s="21"/>
      <c r="P63" s="22"/>
      <c r="Q63" s="29"/>
    </row>
    <row r="64" spans="1:17" s="26" customFormat="1" ht="12.75">
      <c r="A64" s="25"/>
      <c r="C64" s="27"/>
      <c r="D64" s="27"/>
      <c r="E64" s="28"/>
      <c r="F64" s="28"/>
      <c r="G64" s="21"/>
      <c r="H64" s="27"/>
      <c r="I64" s="21"/>
      <c r="J64" s="21"/>
      <c r="K64" s="28"/>
      <c r="L64" s="27"/>
      <c r="M64" s="28"/>
      <c r="N64" s="21"/>
      <c r="O64" s="21"/>
      <c r="P64" s="22"/>
      <c r="Q64" s="29"/>
    </row>
    <row r="65" spans="1:17" s="26" customFormat="1" ht="12.75">
      <c r="A65" s="25"/>
      <c r="C65" s="27"/>
      <c r="D65" s="27"/>
      <c r="E65" s="28"/>
      <c r="F65" s="28"/>
      <c r="G65" s="21"/>
      <c r="H65" s="27"/>
      <c r="I65" s="21"/>
      <c r="J65" s="21"/>
      <c r="K65" s="28"/>
      <c r="L65" s="27"/>
      <c r="M65" s="28"/>
      <c r="N65" s="21"/>
      <c r="O65" s="21"/>
      <c r="P65" s="22"/>
      <c r="Q65" s="29"/>
    </row>
    <row r="66" spans="1:17" s="26" customFormat="1" ht="12.75">
      <c r="A66" s="25"/>
      <c r="C66" s="27"/>
      <c r="D66" s="27"/>
      <c r="E66" s="28"/>
      <c r="F66" s="28"/>
      <c r="G66" s="21"/>
      <c r="H66" s="27"/>
      <c r="I66" s="21"/>
      <c r="J66" s="21"/>
      <c r="K66" s="28"/>
      <c r="L66" s="27"/>
      <c r="M66" s="28"/>
      <c r="N66" s="21"/>
      <c r="O66" s="21"/>
      <c r="P66" s="22"/>
      <c r="Q66" s="29"/>
    </row>
    <row r="67" spans="1:17" s="26" customFormat="1" ht="12.75">
      <c r="A67" s="25"/>
      <c r="C67" s="27"/>
      <c r="D67" s="27"/>
      <c r="E67" s="28"/>
      <c r="F67" s="28"/>
      <c r="G67" s="21"/>
      <c r="H67" s="27"/>
      <c r="I67" s="21"/>
      <c r="J67" s="21"/>
      <c r="K67" s="28"/>
      <c r="L67" s="27"/>
      <c r="M67" s="28"/>
      <c r="N67" s="21"/>
      <c r="O67" s="21"/>
      <c r="P67" s="22"/>
      <c r="Q67" s="29"/>
    </row>
    <row r="68" spans="1:17" s="26" customFormat="1" ht="12.75">
      <c r="A68" s="25"/>
      <c r="C68" s="27"/>
      <c r="D68" s="27"/>
      <c r="E68" s="28"/>
      <c r="F68" s="28"/>
      <c r="G68" s="21"/>
      <c r="H68" s="27"/>
      <c r="I68" s="21"/>
      <c r="J68" s="21"/>
      <c r="K68" s="28"/>
      <c r="L68" s="27"/>
      <c r="M68" s="28"/>
      <c r="N68" s="21"/>
      <c r="O68" s="21"/>
      <c r="P68" s="22"/>
      <c r="Q68" s="29"/>
    </row>
    <row r="69" spans="1:17" s="26" customFormat="1" ht="12.75">
      <c r="A69" s="25"/>
      <c r="C69" s="27"/>
      <c r="D69" s="27"/>
      <c r="E69" s="28"/>
      <c r="F69" s="28"/>
      <c r="G69" s="21"/>
      <c r="H69" s="27"/>
      <c r="I69" s="21"/>
      <c r="J69" s="21"/>
      <c r="K69" s="28"/>
      <c r="L69" s="27"/>
      <c r="M69" s="28"/>
      <c r="N69" s="21"/>
      <c r="O69" s="21"/>
      <c r="P69" s="22"/>
      <c r="Q69" s="29"/>
    </row>
    <row r="70" spans="1:17" s="26" customFormat="1" ht="12.75">
      <c r="A70" s="25"/>
      <c r="C70" s="27"/>
      <c r="D70" s="27"/>
      <c r="E70" s="28"/>
      <c r="F70" s="28"/>
      <c r="G70" s="21"/>
      <c r="H70" s="27"/>
      <c r="I70" s="21"/>
      <c r="J70" s="21"/>
      <c r="K70" s="28"/>
      <c r="L70" s="27"/>
      <c r="M70" s="28"/>
      <c r="N70" s="21"/>
      <c r="O70" s="21"/>
      <c r="P70" s="22"/>
      <c r="Q70" s="29"/>
    </row>
    <row r="71" spans="1:17" s="26" customFormat="1" ht="12.75">
      <c r="A71" s="25"/>
      <c r="C71" s="27"/>
      <c r="D71" s="27"/>
      <c r="E71" s="28"/>
      <c r="F71" s="28"/>
      <c r="G71" s="21"/>
      <c r="H71" s="27"/>
      <c r="I71" s="21"/>
      <c r="J71" s="21"/>
      <c r="K71" s="28"/>
      <c r="L71" s="27"/>
      <c r="M71" s="28"/>
      <c r="N71" s="21"/>
      <c r="O71" s="21"/>
      <c r="P71" s="22"/>
      <c r="Q71" s="29"/>
    </row>
    <row r="72" spans="1:17" s="26" customFormat="1" ht="12.75">
      <c r="A72" s="25"/>
      <c r="C72" s="27"/>
      <c r="D72" s="27"/>
      <c r="E72" s="28"/>
      <c r="F72" s="28"/>
      <c r="G72" s="21"/>
      <c r="H72" s="27"/>
      <c r="I72" s="21"/>
      <c r="J72" s="21"/>
      <c r="K72" s="28"/>
      <c r="L72" s="27"/>
      <c r="M72" s="28"/>
      <c r="N72" s="21"/>
      <c r="O72" s="21"/>
      <c r="P72" s="22"/>
      <c r="Q72" s="29"/>
    </row>
    <row r="73" spans="1:17" s="26" customFormat="1" ht="12.75">
      <c r="A73" s="25"/>
      <c r="C73" s="27"/>
      <c r="D73" s="27"/>
      <c r="E73" s="28"/>
      <c r="F73" s="28"/>
      <c r="G73" s="21"/>
      <c r="H73" s="27"/>
      <c r="I73" s="21"/>
      <c r="J73" s="21"/>
      <c r="K73" s="28"/>
      <c r="L73" s="27"/>
      <c r="M73" s="28"/>
      <c r="N73" s="21"/>
      <c r="O73" s="21"/>
      <c r="P73" s="22"/>
      <c r="Q73" s="29"/>
    </row>
    <row r="74" spans="1:17" s="26" customFormat="1" ht="12.75">
      <c r="A74" s="25"/>
      <c r="C74" s="27"/>
      <c r="D74" s="27"/>
      <c r="E74" s="28"/>
      <c r="F74" s="28"/>
      <c r="G74" s="21"/>
      <c r="H74" s="27"/>
      <c r="I74" s="21"/>
      <c r="J74" s="21"/>
      <c r="K74" s="28"/>
      <c r="L74" s="27"/>
      <c r="M74" s="28"/>
      <c r="N74" s="21"/>
      <c r="O74" s="21"/>
      <c r="P74" s="22"/>
      <c r="Q74" s="29"/>
    </row>
    <row r="75" spans="1:17" s="26" customFormat="1" ht="12.75">
      <c r="A75" s="25"/>
      <c r="C75" s="27"/>
      <c r="D75" s="27"/>
      <c r="E75" s="28"/>
      <c r="F75" s="28"/>
      <c r="G75" s="21"/>
      <c r="H75" s="27"/>
      <c r="I75" s="21"/>
      <c r="J75" s="21"/>
      <c r="K75" s="28"/>
      <c r="L75" s="27"/>
      <c r="M75" s="28"/>
      <c r="N75" s="21"/>
      <c r="O75" s="21"/>
      <c r="P75" s="22"/>
      <c r="Q75" s="29"/>
    </row>
    <row r="76" spans="1:17" s="26" customFormat="1" ht="12.75">
      <c r="A76" s="25"/>
      <c r="C76" s="27"/>
      <c r="D76" s="27"/>
      <c r="E76" s="28"/>
      <c r="F76" s="28"/>
      <c r="G76" s="21"/>
      <c r="H76" s="27"/>
      <c r="I76" s="21"/>
      <c r="J76" s="21"/>
      <c r="K76" s="28"/>
      <c r="L76" s="27"/>
      <c r="M76" s="28"/>
      <c r="N76" s="21"/>
      <c r="O76" s="21"/>
      <c r="P76" s="22"/>
      <c r="Q76" s="29"/>
    </row>
    <row r="77" spans="1:17" s="26" customFormat="1" ht="12.75">
      <c r="A77" s="25"/>
      <c r="C77" s="27"/>
      <c r="D77" s="27"/>
      <c r="E77" s="28"/>
      <c r="F77" s="28"/>
      <c r="G77" s="21"/>
      <c r="H77" s="27"/>
      <c r="I77" s="21"/>
      <c r="J77" s="21"/>
      <c r="K77" s="28"/>
      <c r="L77" s="27"/>
      <c r="M77" s="28"/>
      <c r="N77" s="21"/>
      <c r="O77" s="21"/>
      <c r="P77" s="22"/>
      <c r="Q77" s="29"/>
    </row>
    <row r="78" spans="1:17" s="26" customFormat="1" ht="12.75">
      <c r="A78" s="25"/>
      <c r="C78" s="27"/>
      <c r="D78" s="27"/>
      <c r="E78" s="28"/>
      <c r="F78" s="28"/>
      <c r="G78" s="21"/>
      <c r="H78" s="27"/>
      <c r="I78" s="21"/>
      <c r="J78" s="21"/>
      <c r="K78" s="28"/>
      <c r="L78" s="27"/>
      <c r="M78" s="28"/>
      <c r="N78" s="21"/>
      <c r="O78" s="21"/>
      <c r="P78" s="22"/>
      <c r="Q78" s="29"/>
    </row>
    <row r="79" spans="1:17" s="26" customFormat="1" ht="12.75">
      <c r="A79" s="25"/>
      <c r="C79" s="27"/>
      <c r="D79" s="27"/>
      <c r="E79" s="28"/>
      <c r="F79" s="28"/>
      <c r="G79" s="21"/>
      <c r="H79" s="27"/>
      <c r="I79" s="21"/>
      <c r="J79" s="21"/>
      <c r="K79" s="28"/>
      <c r="L79" s="27"/>
      <c r="M79" s="28"/>
      <c r="N79" s="21"/>
      <c r="O79" s="21"/>
      <c r="P79" s="22"/>
      <c r="Q79" s="29"/>
    </row>
    <row r="80" spans="1:17" s="26" customFormat="1" ht="12.75">
      <c r="A80" s="25"/>
      <c r="C80" s="27"/>
      <c r="D80" s="27"/>
      <c r="E80" s="28"/>
      <c r="F80" s="28"/>
      <c r="G80" s="21"/>
      <c r="H80" s="27"/>
      <c r="I80" s="21"/>
      <c r="J80" s="21"/>
      <c r="K80" s="28"/>
      <c r="L80" s="27"/>
      <c r="M80" s="28"/>
      <c r="N80" s="21"/>
      <c r="O80" s="21"/>
      <c r="P80" s="22"/>
      <c r="Q80" s="29"/>
    </row>
    <row r="81" spans="1:17" s="26" customFormat="1" ht="12.75">
      <c r="A81" s="25"/>
      <c r="C81" s="27"/>
      <c r="D81" s="27"/>
      <c r="E81" s="28"/>
      <c r="F81" s="28"/>
      <c r="G81" s="21"/>
      <c r="H81" s="27"/>
      <c r="I81" s="21"/>
      <c r="J81" s="21"/>
      <c r="K81" s="28"/>
      <c r="L81" s="27"/>
      <c r="M81" s="28"/>
      <c r="N81" s="21"/>
      <c r="O81" s="21"/>
      <c r="P81" s="22"/>
      <c r="Q81" s="29"/>
    </row>
    <row r="82" spans="1:17" s="26" customFormat="1" ht="12.75">
      <c r="A82" s="25"/>
      <c r="C82" s="27"/>
      <c r="D82" s="27"/>
      <c r="E82" s="28"/>
      <c r="F82" s="28"/>
      <c r="G82" s="21"/>
      <c r="H82" s="27"/>
      <c r="I82" s="21"/>
      <c r="J82" s="21"/>
      <c r="K82" s="28"/>
      <c r="L82" s="27"/>
      <c r="M82" s="28"/>
      <c r="N82" s="21"/>
      <c r="O82" s="21"/>
      <c r="P82" s="22"/>
      <c r="Q82" s="29"/>
    </row>
    <row r="83" spans="1:17" s="26" customFormat="1" ht="12.75">
      <c r="A83" s="25"/>
      <c r="C83" s="27"/>
      <c r="D83" s="27"/>
      <c r="E83" s="28"/>
      <c r="F83" s="28"/>
      <c r="G83" s="21"/>
      <c r="H83" s="27"/>
      <c r="I83" s="21"/>
      <c r="J83" s="21"/>
      <c r="K83" s="28"/>
      <c r="L83" s="27"/>
      <c r="M83" s="28"/>
      <c r="N83" s="21"/>
      <c r="O83" s="21"/>
      <c r="P83" s="22"/>
      <c r="Q83" s="29"/>
    </row>
    <row r="84" spans="1:17" s="26" customFormat="1" ht="12.75">
      <c r="A84" s="25"/>
      <c r="C84" s="27"/>
      <c r="D84" s="27"/>
      <c r="E84" s="28"/>
      <c r="F84" s="28"/>
      <c r="G84" s="21"/>
      <c r="H84" s="27"/>
      <c r="I84" s="21"/>
      <c r="J84" s="21"/>
      <c r="K84" s="28"/>
      <c r="L84" s="27"/>
      <c r="M84" s="28"/>
      <c r="N84" s="21"/>
      <c r="O84" s="21"/>
      <c r="P84" s="22"/>
      <c r="Q84" s="29"/>
    </row>
    <row r="85" spans="1:17" s="26" customFormat="1" ht="12.75">
      <c r="A85" s="25"/>
      <c r="C85" s="27"/>
      <c r="D85" s="27"/>
      <c r="E85" s="28"/>
      <c r="F85" s="28"/>
      <c r="G85" s="21"/>
      <c r="H85" s="27"/>
      <c r="I85" s="21"/>
      <c r="J85" s="21"/>
      <c r="K85" s="28"/>
      <c r="L85" s="27"/>
      <c r="M85" s="28"/>
      <c r="N85" s="21"/>
      <c r="O85" s="21"/>
      <c r="P85" s="22"/>
      <c r="Q85" s="29"/>
    </row>
    <row r="86" spans="1:17" s="26" customFormat="1" ht="12.75">
      <c r="A86" s="25"/>
      <c r="C86" s="27"/>
      <c r="D86" s="27"/>
      <c r="E86" s="28"/>
      <c r="F86" s="28"/>
      <c r="G86" s="21"/>
      <c r="H86" s="27"/>
      <c r="I86" s="21"/>
      <c r="J86" s="21"/>
      <c r="K86" s="28"/>
      <c r="L86" s="27"/>
      <c r="M86" s="28"/>
      <c r="N86" s="21"/>
      <c r="O86" s="21"/>
      <c r="P86" s="22"/>
      <c r="Q86" s="29"/>
    </row>
    <row r="87" spans="1:17" s="26" customFormat="1" ht="12.75">
      <c r="A87" s="25"/>
      <c r="C87" s="27"/>
      <c r="D87" s="27"/>
      <c r="E87" s="28"/>
      <c r="F87" s="28"/>
      <c r="G87" s="21"/>
      <c r="H87" s="27"/>
      <c r="I87" s="21"/>
      <c r="J87" s="21"/>
      <c r="K87" s="28"/>
      <c r="L87" s="27"/>
      <c r="M87" s="28"/>
      <c r="N87" s="21"/>
      <c r="O87" s="21"/>
      <c r="P87" s="22"/>
      <c r="Q87" s="29"/>
    </row>
    <row r="88" spans="1:17" s="26" customFormat="1" ht="12.75">
      <c r="A88" s="25"/>
      <c r="C88" s="27"/>
      <c r="D88" s="27"/>
      <c r="E88" s="28"/>
      <c r="F88" s="28"/>
      <c r="G88" s="21"/>
      <c r="H88" s="27"/>
      <c r="I88" s="21"/>
      <c r="J88" s="21"/>
      <c r="K88" s="28"/>
      <c r="L88" s="27"/>
      <c r="M88" s="28"/>
      <c r="N88" s="21"/>
      <c r="O88" s="21"/>
      <c r="P88" s="22"/>
      <c r="Q88" s="29"/>
    </row>
    <row r="89" spans="1:17" s="179" customFormat="1" ht="12.75">
      <c r="A89" s="178"/>
      <c r="C89" s="180"/>
      <c r="D89" s="180"/>
      <c r="E89" s="180"/>
      <c r="F89" s="180"/>
      <c r="G89" s="181"/>
      <c r="H89" s="180"/>
      <c r="I89" s="181"/>
      <c r="J89" s="181"/>
      <c r="K89" s="182"/>
      <c r="L89" s="180"/>
      <c r="M89" s="182"/>
      <c r="N89" s="181"/>
      <c r="O89" s="181"/>
      <c r="P89" s="183"/>
      <c r="Q89" s="184"/>
    </row>
    <row r="90" spans="1:17" s="186" customFormat="1" ht="6" customHeight="1">
      <c r="A90" s="185"/>
      <c r="C90" s="187"/>
      <c r="D90" s="187"/>
      <c r="E90" s="188"/>
      <c r="F90" s="188"/>
      <c r="G90" s="189"/>
      <c r="H90" s="187"/>
      <c r="I90" s="189"/>
      <c r="J90" s="189"/>
      <c r="K90" s="188"/>
      <c r="L90" s="187"/>
      <c r="M90" s="188"/>
      <c r="N90" s="189"/>
      <c r="O90" s="189"/>
      <c r="P90" s="190"/>
      <c r="Q90" s="191"/>
    </row>
    <row r="91" spans="1:17" s="186" customFormat="1" ht="12.75">
      <c r="A91" s="185"/>
      <c r="C91" s="187"/>
      <c r="D91" s="187"/>
      <c r="E91" s="188"/>
      <c r="F91" s="188"/>
      <c r="G91" s="189"/>
      <c r="H91" s="187"/>
      <c r="I91" s="189"/>
      <c r="J91" s="189"/>
      <c r="K91" s="188"/>
      <c r="L91" s="187"/>
      <c r="M91" s="188"/>
      <c r="N91" s="189"/>
      <c r="O91" s="189"/>
      <c r="P91" s="190"/>
      <c r="Q91" s="191"/>
    </row>
    <row r="92" spans="1:17" s="186" customFormat="1" ht="12.75">
      <c r="A92" s="185"/>
      <c r="C92" s="187"/>
      <c r="D92" s="187"/>
      <c r="E92" s="188"/>
      <c r="F92" s="188"/>
      <c r="G92" s="189"/>
      <c r="H92" s="187"/>
      <c r="I92" s="189"/>
      <c r="J92" s="189"/>
      <c r="K92" s="188"/>
      <c r="L92" s="187"/>
      <c r="M92" s="188"/>
      <c r="N92" s="189"/>
      <c r="O92" s="189"/>
      <c r="P92" s="190"/>
      <c r="Q92" s="191"/>
    </row>
    <row r="93" spans="1:17" s="179" customFormat="1" ht="12.75">
      <c r="A93" s="178"/>
      <c r="C93" s="180"/>
      <c r="D93" s="180"/>
      <c r="E93" s="180"/>
      <c r="F93" s="180"/>
      <c r="G93" s="181"/>
      <c r="H93" s="180"/>
      <c r="I93" s="181"/>
      <c r="J93" s="181"/>
      <c r="K93" s="182"/>
      <c r="L93" s="180"/>
      <c r="M93" s="182"/>
      <c r="N93" s="181"/>
      <c r="O93" s="181"/>
      <c r="P93" s="183"/>
      <c r="Q93" s="184"/>
    </row>
    <row r="94" spans="1:17" s="186" customFormat="1" ht="12.75">
      <c r="A94" s="185"/>
      <c r="C94" s="187"/>
      <c r="D94" s="187"/>
      <c r="E94" s="188"/>
      <c r="F94" s="188"/>
      <c r="G94" s="189"/>
      <c r="H94" s="187"/>
      <c r="I94" s="189"/>
      <c r="J94" s="189"/>
      <c r="K94" s="188"/>
      <c r="L94" s="187"/>
      <c r="M94" s="188"/>
      <c r="N94" s="189"/>
      <c r="O94" s="189"/>
      <c r="P94" s="190"/>
      <c r="Q94" s="191"/>
    </row>
    <row r="95" spans="1:17" s="186" customFormat="1" ht="12.75">
      <c r="A95" s="185"/>
      <c r="C95" s="187"/>
      <c r="D95" s="187"/>
      <c r="E95" s="188"/>
      <c r="F95" s="188"/>
      <c r="G95" s="189"/>
      <c r="H95" s="187"/>
      <c r="I95" s="189"/>
      <c r="J95" s="189"/>
      <c r="K95" s="188"/>
      <c r="L95" s="187"/>
      <c r="M95" s="188"/>
      <c r="N95" s="189"/>
      <c r="O95" s="189"/>
      <c r="P95" s="190"/>
      <c r="Q95" s="191"/>
    </row>
    <row r="96" spans="1:17" s="186" customFormat="1" ht="12.75">
      <c r="A96" s="185"/>
      <c r="C96" s="187"/>
      <c r="D96" s="187"/>
      <c r="E96" s="188"/>
      <c r="F96" s="188"/>
      <c r="G96" s="189"/>
      <c r="H96" s="187"/>
      <c r="I96" s="189"/>
      <c r="J96" s="189"/>
      <c r="K96" s="188"/>
      <c r="L96" s="187"/>
      <c r="M96" s="188"/>
      <c r="N96" s="189"/>
      <c r="O96" s="189"/>
      <c r="P96" s="190"/>
      <c r="Q96" s="191"/>
    </row>
    <row r="97" spans="1:17" s="186" customFormat="1" ht="12.75">
      <c r="A97" s="185"/>
      <c r="C97" s="187"/>
      <c r="D97" s="187"/>
      <c r="E97" s="188"/>
      <c r="F97" s="188"/>
      <c r="G97" s="189"/>
      <c r="H97" s="187"/>
      <c r="I97" s="189"/>
      <c r="J97" s="189"/>
      <c r="K97" s="188"/>
      <c r="L97" s="187"/>
      <c r="M97" s="188"/>
      <c r="N97" s="189"/>
      <c r="O97" s="189"/>
      <c r="P97" s="190"/>
      <c r="Q97" s="191"/>
    </row>
    <row r="98" spans="1:17" s="186" customFormat="1" ht="12.75">
      <c r="A98" s="185"/>
      <c r="C98" s="187"/>
      <c r="D98" s="187"/>
      <c r="E98" s="188"/>
      <c r="F98" s="188"/>
      <c r="G98" s="189"/>
      <c r="H98" s="187"/>
      <c r="I98" s="189"/>
      <c r="J98" s="189"/>
      <c r="K98" s="188"/>
      <c r="L98" s="187"/>
      <c r="M98" s="188"/>
      <c r="N98" s="189"/>
      <c r="O98" s="189"/>
      <c r="P98" s="190"/>
      <c r="Q98" s="191"/>
    </row>
    <row r="99" spans="1:17" s="186" customFormat="1" ht="12.75">
      <c r="A99" s="185"/>
      <c r="C99" s="187"/>
      <c r="D99" s="187"/>
      <c r="E99" s="188"/>
      <c r="F99" s="188"/>
      <c r="G99" s="189"/>
      <c r="H99" s="187"/>
      <c r="I99" s="189"/>
      <c r="J99" s="189"/>
      <c r="K99" s="188"/>
      <c r="L99" s="187"/>
      <c r="M99" s="188"/>
      <c r="N99" s="189"/>
      <c r="O99" s="189"/>
      <c r="P99" s="190"/>
      <c r="Q99" s="191"/>
    </row>
    <row r="100" spans="1:17" s="186" customFormat="1" ht="12.75">
      <c r="A100" s="185"/>
      <c r="C100" s="187"/>
      <c r="D100" s="187"/>
      <c r="E100" s="188"/>
      <c r="F100" s="188"/>
      <c r="G100" s="189"/>
      <c r="H100" s="187"/>
      <c r="I100" s="189"/>
      <c r="J100" s="189"/>
      <c r="K100" s="188"/>
      <c r="L100" s="187"/>
      <c r="M100" s="188"/>
      <c r="N100" s="189"/>
      <c r="O100" s="189"/>
      <c r="P100" s="190"/>
      <c r="Q100" s="191"/>
    </row>
    <row r="101" spans="1:17" s="186" customFormat="1" ht="12.75">
      <c r="A101" s="185"/>
      <c r="C101" s="187"/>
      <c r="D101" s="187"/>
      <c r="E101" s="188"/>
      <c r="F101" s="188"/>
      <c r="G101" s="189"/>
      <c r="H101" s="187"/>
      <c r="I101" s="189"/>
      <c r="J101" s="189"/>
      <c r="K101" s="188"/>
      <c r="L101" s="187"/>
      <c r="M101" s="188"/>
      <c r="N101" s="189"/>
      <c r="O101" s="189"/>
      <c r="P101" s="190"/>
      <c r="Q101" s="191"/>
    </row>
    <row r="102" spans="1:17" s="186" customFormat="1" ht="12.75">
      <c r="A102" s="185"/>
      <c r="C102" s="187"/>
      <c r="D102" s="187"/>
      <c r="E102" s="188"/>
      <c r="F102" s="188"/>
      <c r="G102" s="189"/>
      <c r="H102" s="187"/>
      <c r="I102" s="189"/>
      <c r="J102" s="189"/>
      <c r="K102" s="188"/>
      <c r="L102" s="187"/>
      <c r="M102" s="188"/>
      <c r="N102" s="189"/>
      <c r="O102" s="189"/>
      <c r="P102" s="190"/>
      <c r="Q102" s="191"/>
    </row>
    <row r="103" spans="1:17" s="186" customFormat="1" ht="12.75">
      <c r="A103" s="185"/>
      <c r="C103" s="187"/>
      <c r="D103" s="187"/>
      <c r="E103" s="188"/>
      <c r="F103" s="188"/>
      <c r="G103" s="189"/>
      <c r="H103" s="187"/>
      <c r="I103" s="189"/>
      <c r="J103" s="189"/>
      <c r="K103" s="188"/>
      <c r="L103" s="187"/>
      <c r="M103" s="188"/>
      <c r="N103" s="189"/>
      <c r="O103" s="189"/>
      <c r="P103" s="190"/>
      <c r="Q103" s="191"/>
    </row>
    <row r="104" spans="1:17" s="186" customFormat="1" ht="12.75">
      <c r="A104" s="185"/>
      <c r="C104" s="187"/>
      <c r="D104" s="187"/>
      <c r="E104" s="188"/>
      <c r="F104" s="188"/>
      <c r="G104" s="189"/>
      <c r="H104" s="187"/>
      <c r="I104" s="189"/>
      <c r="J104" s="189"/>
      <c r="K104" s="188"/>
      <c r="L104" s="187"/>
      <c r="M104" s="188"/>
      <c r="N104" s="189"/>
      <c r="O104" s="189"/>
      <c r="P104" s="190"/>
      <c r="Q104" s="191"/>
    </row>
    <row r="105" spans="1:17" s="186" customFormat="1" ht="12.75">
      <c r="A105" s="185"/>
      <c r="C105" s="187"/>
      <c r="D105" s="187"/>
      <c r="E105" s="188"/>
      <c r="F105" s="188"/>
      <c r="G105" s="189"/>
      <c r="H105" s="187"/>
      <c r="I105" s="189"/>
      <c r="J105" s="189"/>
      <c r="K105" s="188"/>
      <c r="L105" s="187"/>
      <c r="M105" s="188"/>
      <c r="N105" s="189"/>
      <c r="O105" s="189"/>
      <c r="P105" s="190"/>
      <c r="Q105" s="191"/>
    </row>
    <row r="106" spans="1:17" s="186" customFormat="1" ht="12.75">
      <c r="A106" s="185"/>
      <c r="C106" s="187"/>
      <c r="D106" s="187"/>
      <c r="E106" s="188"/>
      <c r="F106" s="188"/>
      <c r="G106" s="189"/>
      <c r="H106" s="187"/>
      <c r="I106" s="189"/>
      <c r="J106" s="189"/>
      <c r="K106" s="188"/>
      <c r="L106" s="187"/>
      <c r="M106" s="188"/>
      <c r="N106" s="189"/>
      <c r="O106" s="189"/>
      <c r="P106" s="190"/>
      <c r="Q106" s="191"/>
    </row>
    <row r="107" spans="1:17" s="186" customFormat="1" ht="12.75">
      <c r="A107" s="185"/>
      <c r="C107" s="187"/>
      <c r="D107" s="187"/>
      <c r="E107" s="188"/>
      <c r="F107" s="188"/>
      <c r="G107" s="189"/>
      <c r="H107" s="187"/>
      <c r="I107" s="189"/>
      <c r="J107" s="189"/>
      <c r="K107" s="188"/>
      <c r="L107" s="187"/>
      <c r="M107" s="188"/>
      <c r="N107" s="189"/>
      <c r="O107" s="189"/>
      <c r="P107" s="190"/>
      <c r="Q107" s="191"/>
    </row>
    <row r="108" spans="1:17" s="186" customFormat="1" ht="12.75">
      <c r="A108" s="185"/>
      <c r="C108" s="187"/>
      <c r="D108" s="187"/>
      <c r="E108" s="188"/>
      <c r="F108" s="188"/>
      <c r="G108" s="189"/>
      <c r="H108" s="187"/>
      <c r="I108" s="189"/>
      <c r="J108" s="189"/>
      <c r="K108" s="188"/>
      <c r="L108" s="187"/>
      <c r="M108" s="188"/>
      <c r="N108" s="189"/>
      <c r="O108" s="189"/>
      <c r="P108" s="190"/>
      <c r="Q108" s="191"/>
    </row>
    <row r="109" spans="1:17" s="179" customFormat="1" ht="12.75">
      <c r="A109" s="178"/>
      <c r="C109" s="180"/>
      <c r="D109" s="180"/>
      <c r="E109" s="180"/>
      <c r="F109" s="180"/>
      <c r="G109" s="181"/>
      <c r="H109" s="180"/>
      <c r="I109" s="181"/>
      <c r="J109" s="181"/>
      <c r="K109" s="182"/>
      <c r="L109" s="180"/>
      <c r="M109" s="182"/>
      <c r="N109" s="181"/>
      <c r="O109" s="181"/>
      <c r="P109" s="183"/>
      <c r="Q109" s="184"/>
    </row>
    <row r="110" spans="1:17" s="186" customFormat="1" ht="6" customHeight="1">
      <c r="A110" s="185"/>
      <c r="C110" s="187"/>
      <c r="D110" s="187"/>
      <c r="E110" s="188"/>
      <c r="F110" s="188"/>
      <c r="G110" s="189"/>
      <c r="H110" s="187"/>
      <c r="I110" s="189"/>
      <c r="J110" s="189"/>
      <c r="K110" s="188"/>
      <c r="L110" s="187"/>
      <c r="M110" s="188"/>
      <c r="N110" s="189"/>
      <c r="O110" s="189"/>
      <c r="P110" s="190"/>
      <c r="Q110" s="191"/>
    </row>
    <row r="111" spans="1:17" s="186" customFormat="1" ht="12.75">
      <c r="A111" s="185"/>
      <c r="C111" s="187"/>
      <c r="D111" s="187"/>
      <c r="E111" s="188"/>
      <c r="F111" s="188"/>
      <c r="G111" s="189"/>
      <c r="H111" s="187"/>
      <c r="I111" s="189"/>
      <c r="J111" s="189"/>
      <c r="K111" s="188"/>
      <c r="L111" s="187"/>
      <c r="M111" s="188"/>
      <c r="N111" s="189"/>
      <c r="O111" s="189"/>
      <c r="P111" s="190"/>
      <c r="Q111" s="191"/>
    </row>
    <row r="112" spans="1:17" s="186" customFormat="1" ht="12.75">
      <c r="A112" s="185"/>
      <c r="C112" s="187"/>
      <c r="D112" s="187"/>
      <c r="E112" s="188"/>
      <c r="F112" s="188"/>
      <c r="G112" s="189"/>
      <c r="H112" s="187"/>
      <c r="I112" s="189"/>
      <c r="J112" s="189"/>
      <c r="K112" s="188"/>
      <c r="L112" s="187"/>
      <c r="M112" s="188"/>
      <c r="N112" s="189"/>
      <c r="O112" s="189"/>
      <c r="P112" s="190"/>
      <c r="Q112" s="191"/>
    </row>
    <row r="113" spans="1:17" s="186" customFormat="1" ht="12.75">
      <c r="A113" s="185"/>
      <c r="C113" s="187"/>
      <c r="D113" s="187"/>
      <c r="E113" s="188"/>
      <c r="F113" s="188"/>
      <c r="G113" s="189"/>
      <c r="H113" s="187"/>
      <c r="I113" s="189"/>
      <c r="J113" s="189"/>
      <c r="K113" s="188"/>
      <c r="L113" s="187"/>
      <c r="M113" s="188"/>
      <c r="N113" s="189"/>
      <c r="O113" s="189"/>
      <c r="P113" s="190"/>
      <c r="Q113" s="191"/>
    </row>
    <row r="114" spans="1:17" s="186" customFormat="1" ht="12.75">
      <c r="A114" s="185"/>
      <c r="C114" s="187"/>
      <c r="D114" s="187"/>
      <c r="E114" s="188"/>
      <c r="F114" s="188"/>
      <c r="G114" s="189"/>
      <c r="H114" s="187"/>
      <c r="I114" s="189"/>
      <c r="J114" s="189"/>
      <c r="K114" s="188"/>
      <c r="L114" s="187"/>
      <c r="M114" s="188"/>
      <c r="N114" s="189"/>
      <c r="O114" s="189"/>
      <c r="P114" s="190"/>
      <c r="Q114" s="191"/>
    </row>
    <row r="115" spans="1:17" s="186" customFormat="1" ht="12.75">
      <c r="A115" s="185"/>
      <c r="C115" s="187"/>
      <c r="D115" s="187"/>
      <c r="E115" s="188"/>
      <c r="F115" s="188"/>
      <c r="G115" s="189"/>
      <c r="H115" s="187"/>
      <c r="I115" s="189"/>
      <c r="J115" s="189"/>
      <c r="K115" s="188"/>
      <c r="L115" s="187"/>
      <c r="M115" s="188"/>
      <c r="N115" s="189"/>
      <c r="O115" s="189"/>
      <c r="P115" s="190"/>
      <c r="Q115" s="191"/>
    </row>
    <row r="116" spans="1:17" s="186" customFormat="1" ht="12.75">
      <c r="A116" s="185"/>
      <c r="C116" s="187"/>
      <c r="D116" s="187"/>
      <c r="E116" s="188"/>
      <c r="F116" s="188"/>
      <c r="G116" s="189"/>
      <c r="H116" s="187"/>
      <c r="I116" s="189"/>
      <c r="J116" s="189"/>
      <c r="K116" s="188"/>
      <c r="L116" s="187"/>
      <c r="M116" s="188"/>
      <c r="N116" s="189"/>
      <c r="O116" s="189"/>
      <c r="P116" s="190"/>
      <c r="Q116" s="191"/>
    </row>
    <row r="117" spans="1:17" s="186" customFormat="1" ht="12.75">
      <c r="A117" s="185"/>
      <c r="C117" s="187"/>
      <c r="D117" s="187"/>
      <c r="E117" s="188"/>
      <c r="F117" s="188"/>
      <c r="G117" s="189"/>
      <c r="H117" s="187"/>
      <c r="I117" s="189"/>
      <c r="J117" s="189"/>
      <c r="K117" s="188"/>
      <c r="L117" s="187"/>
      <c r="M117" s="188"/>
      <c r="N117" s="189"/>
      <c r="O117" s="189"/>
      <c r="P117" s="190"/>
      <c r="Q117" s="191"/>
    </row>
    <row r="118" spans="1:17" s="186" customFormat="1" ht="12.75">
      <c r="A118" s="185"/>
      <c r="C118" s="187"/>
      <c r="D118" s="187"/>
      <c r="E118" s="188"/>
      <c r="F118" s="188"/>
      <c r="G118" s="189"/>
      <c r="H118" s="187"/>
      <c r="I118" s="189"/>
      <c r="J118" s="189"/>
      <c r="K118" s="188"/>
      <c r="L118" s="187"/>
      <c r="M118" s="188"/>
      <c r="N118" s="189"/>
      <c r="O118" s="189"/>
      <c r="P118" s="190"/>
      <c r="Q118" s="191"/>
    </row>
    <row r="119" spans="1:17" s="186" customFormat="1" ht="12.75">
      <c r="A119" s="185"/>
      <c r="C119" s="187"/>
      <c r="D119" s="187"/>
      <c r="E119" s="188"/>
      <c r="F119" s="188"/>
      <c r="G119" s="189"/>
      <c r="H119" s="187"/>
      <c r="I119" s="189"/>
      <c r="J119" s="189"/>
      <c r="K119" s="188"/>
      <c r="L119" s="187"/>
      <c r="M119" s="188"/>
      <c r="N119" s="189"/>
      <c r="O119" s="189"/>
      <c r="P119" s="190"/>
      <c r="Q119" s="191"/>
    </row>
    <row r="120" spans="1:17" s="186" customFormat="1" ht="12.75">
      <c r="A120" s="185"/>
      <c r="C120" s="187"/>
      <c r="D120" s="187"/>
      <c r="E120" s="188"/>
      <c r="F120" s="188"/>
      <c r="G120" s="189"/>
      <c r="H120" s="187"/>
      <c r="I120" s="189"/>
      <c r="J120" s="189"/>
      <c r="K120" s="188"/>
      <c r="L120" s="187"/>
      <c r="M120" s="188"/>
      <c r="N120" s="189"/>
      <c r="O120" s="189"/>
      <c r="P120" s="190"/>
      <c r="Q120" s="191"/>
    </row>
    <row r="121" spans="1:17" s="186" customFormat="1" ht="12.75">
      <c r="A121" s="185"/>
      <c r="C121" s="187"/>
      <c r="D121" s="187"/>
      <c r="E121" s="188"/>
      <c r="F121" s="188"/>
      <c r="G121" s="189"/>
      <c r="H121" s="187"/>
      <c r="I121" s="189"/>
      <c r="J121" s="189"/>
      <c r="K121" s="188"/>
      <c r="L121" s="187"/>
      <c r="M121" s="188"/>
      <c r="N121" s="189"/>
      <c r="O121" s="189"/>
      <c r="P121" s="190"/>
      <c r="Q121" s="191"/>
    </row>
    <row r="122" spans="1:17" s="186" customFormat="1" ht="12.75">
      <c r="A122" s="185"/>
      <c r="C122" s="187"/>
      <c r="D122" s="187"/>
      <c r="E122" s="188"/>
      <c r="F122" s="188"/>
      <c r="G122" s="189"/>
      <c r="H122" s="187"/>
      <c r="I122" s="189"/>
      <c r="J122" s="189"/>
      <c r="K122" s="188"/>
      <c r="L122" s="187"/>
      <c r="M122" s="188"/>
      <c r="N122" s="189"/>
      <c r="O122" s="189"/>
      <c r="P122" s="190"/>
      <c r="Q122" s="191"/>
    </row>
    <row r="123" spans="1:17" s="179" customFormat="1" ht="12.75">
      <c r="A123" s="178"/>
      <c r="C123" s="180"/>
      <c r="D123" s="180"/>
      <c r="E123" s="180"/>
      <c r="F123" s="180"/>
      <c r="G123" s="181"/>
      <c r="H123" s="180"/>
      <c r="I123" s="181"/>
      <c r="J123" s="181"/>
      <c r="K123" s="182"/>
      <c r="L123" s="180"/>
      <c r="M123" s="182"/>
      <c r="N123" s="181"/>
      <c r="O123" s="181"/>
      <c r="P123" s="183"/>
      <c r="Q123" s="184"/>
    </row>
    <row r="124" spans="1:17" s="186" customFormat="1" ht="6" customHeight="1">
      <c r="A124" s="185"/>
      <c r="C124" s="187"/>
      <c r="D124" s="187"/>
      <c r="E124" s="188"/>
      <c r="F124" s="188"/>
      <c r="G124" s="189"/>
      <c r="H124" s="187"/>
      <c r="I124" s="189"/>
      <c r="J124" s="189"/>
      <c r="K124" s="188"/>
      <c r="L124" s="187"/>
      <c r="M124" s="188"/>
      <c r="N124" s="189"/>
      <c r="O124" s="189"/>
      <c r="P124" s="190"/>
      <c r="Q124" s="191"/>
    </row>
    <row r="125" spans="1:17" s="186" customFormat="1" ht="12.75">
      <c r="A125" s="185"/>
      <c r="C125" s="187"/>
      <c r="D125" s="187"/>
      <c r="E125" s="188"/>
      <c r="F125" s="188"/>
      <c r="G125" s="189"/>
      <c r="H125" s="187"/>
      <c r="I125" s="189"/>
      <c r="J125" s="189"/>
      <c r="K125" s="188"/>
      <c r="L125" s="187"/>
      <c r="M125" s="188"/>
      <c r="N125" s="189"/>
      <c r="O125" s="189"/>
      <c r="P125" s="190"/>
      <c r="Q125" s="191"/>
    </row>
    <row r="126" spans="1:17" s="186" customFormat="1" ht="12.75">
      <c r="A126" s="185"/>
      <c r="C126" s="187"/>
      <c r="D126" s="187"/>
      <c r="E126" s="188"/>
      <c r="F126" s="188"/>
      <c r="G126" s="189"/>
      <c r="H126" s="187"/>
      <c r="I126" s="189"/>
      <c r="J126" s="189"/>
      <c r="K126" s="188"/>
      <c r="L126" s="187"/>
      <c r="M126" s="188"/>
      <c r="N126" s="189"/>
      <c r="O126" s="189"/>
      <c r="P126" s="190"/>
      <c r="Q126" s="191"/>
    </row>
    <row r="127" spans="1:17" s="186" customFormat="1" ht="12.75">
      <c r="A127" s="185"/>
      <c r="C127" s="187"/>
      <c r="D127" s="187"/>
      <c r="E127" s="188"/>
      <c r="F127" s="188"/>
      <c r="G127" s="189"/>
      <c r="H127" s="187"/>
      <c r="I127" s="189"/>
      <c r="J127" s="189"/>
      <c r="K127" s="188"/>
      <c r="L127" s="187"/>
      <c r="M127" s="188"/>
      <c r="N127" s="189"/>
      <c r="O127" s="189"/>
      <c r="P127" s="190"/>
      <c r="Q127" s="191"/>
    </row>
    <row r="128" spans="1:17" s="186" customFormat="1" ht="12.75">
      <c r="A128" s="185"/>
      <c r="C128" s="187"/>
      <c r="D128" s="187"/>
      <c r="E128" s="188"/>
      <c r="F128" s="188"/>
      <c r="G128" s="189"/>
      <c r="H128" s="187"/>
      <c r="I128" s="189"/>
      <c r="J128" s="189"/>
      <c r="K128" s="188"/>
      <c r="L128" s="187"/>
      <c r="M128" s="188"/>
      <c r="N128" s="189"/>
      <c r="O128" s="189"/>
      <c r="P128" s="190"/>
      <c r="Q128" s="191"/>
    </row>
    <row r="129" spans="1:17" s="186" customFormat="1" ht="12.75">
      <c r="A129" s="185"/>
      <c r="C129" s="187"/>
      <c r="D129" s="187"/>
      <c r="E129" s="188"/>
      <c r="F129" s="188"/>
      <c r="G129" s="189"/>
      <c r="H129" s="187"/>
      <c r="I129" s="189"/>
      <c r="J129" s="189"/>
      <c r="K129" s="188"/>
      <c r="L129" s="187"/>
      <c r="M129" s="188"/>
      <c r="N129" s="189"/>
      <c r="O129" s="189"/>
      <c r="P129" s="190"/>
      <c r="Q129" s="191"/>
    </row>
    <row r="130" spans="1:17" s="186" customFormat="1" ht="12.75">
      <c r="A130" s="185"/>
      <c r="C130" s="187"/>
      <c r="D130" s="187"/>
      <c r="E130" s="188"/>
      <c r="F130" s="188"/>
      <c r="G130" s="189"/>
      <c r="H130" s="187"/>
      <c r="I130" s="189"/>
      <c r="J130" s="189"/>
      <c r="K130" s="188"/>
      <c r="L130" s="187"/>
      <c r="M130" s="188"/>
      <c r="N130" s="189"/>
      <c r="O130" s="189"/>
      <c r="P130" s="190"/>
      <c r="Q130" s="191"/>
    </row>
    <row r="131" spans="1:17" s="186" customFormat="1" ht="12.75">
      <c r="A131" s="185"/>
      <c r="C131" s="187"/>
      <c r="D131" s="187"/>
      <c r="E131" s="188"/>
      <c r="F131" s="188"/>
      <c r="G131" s="189"/>
      <c r="H131" s="187"/>
      <c r="I131" s="189"/>
      <c r="J131" s="189"/>
      <c r="K131" s="188"/>
      <c r="L131" s="187"/>
      <c r="M131" s="188"/>
      <c r="N131" s="189"/>
      <c r="O131" s="189"/>
      <c r="P131" s="190"/>
      <c r="Q131" s="191"/>
    </row>
    <row r="132" spans="1:17" s="186" customFormat="1" ht="12.75">
      <c r="A132" s="185"/>
      <c r="C132" s="187"/>
      <c r="D132" s="187"/>
      <c r="E132" s="188"/>
      <c r="F132" s="188"/>
      <c r="G132" s="189"/>
      <c r="H132" s="187"/>
      <c r="I132" s="189"/>
      <c r="J132" s="189"/>
      <c r="K132" s="188"/>
      <c r="L132" s="187"/>
      <c r="M132" s="188"/>
      <c r="N132" s="189"/>
      <c r="O132" s="189"/>
      <c r="P132" s="190"/>
      <c r="Q132" s="191"/>
    </row>
    <row r="133" spans="1:17" s="186" customFormat="1" ht="12.75">
      <c r="A133" s="185"/>
      <c r="C133" s="187"/>
      <c r="D133" s="187"/>
      <c r="E133" s="188"/>
      <c r="F133" s="188"/>
      <c r="G133" s="189"/>
      <c r="H133" s="187"/>
      <c r="I133" s="189"/>
      <c r="J133" s="189"/>
      <c r="K133" s="188"/>
      <c r="L133" s="187"/>
      <c r="M133" s="188"/>
      <c r="N133" s="189"/>
      <c r="O133" s="189"/>
      <c r="P133" s="190"/>
      <c r="Q133" s="191"/>
    </row>
    <row r="134" spans="1:17" s="186" customFormat="1" ht="12.75">
      <c r="A134" s="185"/>
      <c r="C134" s="187"/>
      <c r="D134" s="187"/>
      <c r="E134" s="188"/>
      <c r="F134" s="188"/>
      <c r="G134" s="189"/>
      <c r="H134" s="187"/>
      <c r="I134" s="189"/>
      <c r="J134" s="189"/>
      <c r="K134" s="188"/>
      <c r="L134" s="187"/>
      <c r="M134" s="188"/>
      <c r="N134" s="189"/>
      <c r="O134" s="189"/>
      <c r="P134" s="190"/>
      <c r="Q134" s="191"/>
    </row>
    <row r="135" spans="1:17" s="186" customFormat="1" ht="12.75">
      <c r="A135" s="185"/>
      <c r="C135" s="187"/>
      <c r="D135" s="187"/>
      <c r="E135" s="188"/>
      <c r="F135" s="188"/>
      <c r="G135" s="189"/>
      <c r="H135" s="187"/>
      <c r="I135" s="189"/>
      <c r="J135" s="189"/>
      <c r="K135" s="188"/>
      <c r="L135" s="187"/>
      <c r="M135" s="188"/>
      <c r="N135" s="189"/>
      <c r="O135" s="189"/>
      <c r="P135" s="190"/>
      <c r="Q135" s="191"/>
    </row>
    <row r="136" spans="1:17" s="186" customFormat="1" ht="12.75">
      <c r="A136" s="185"/>
      <c r="C136" s="187"/>
      <c r="D136" s="187"/>
      <c r="E136" s="188"/>
      <c r="F136" s="188"/>
      <c r="G136" s="189"/>
      <c r="H136" s="187"/>
      <c r="I136" s="189"/>
      <c r="J136" s="189"/>
      <c r="K136" s="188"/>
      <c r="L136" s="187"/>
      <c r="M136" s="188"/>
      <c r="N136" s="189"/>
      <c r="O136" s="189"/>
      <c r="P136" s="190"/>
      <c r="Q136" s="191"/>
    </row>
    <row r="137" spans="1:17" s="186" customFormat="1" ht="12.75">
      <c r="A137" s="185"/>
      <c r="C137" s="187"/>
      <c r="D137" s="187"/>
      <c r="E137" s="188"/>
      <c r="F137" s="188"/>
      <c r="G137" s="189"/>
      <c r="H137" s="187"/>
      <c r="I137" s="189"/>
      <c r="J137" s="189"/>
      <c r="K137" s="188"/>
      <c r="L137" s="187"/>
      <c r="M137" s="188"/>
      <c r="N137" s="189"/>
      <c r="O137" s="189"/>
      <c r="P137" s="190"/>
      <c r="Q137" s="191"/>
    </row>
    <row r="138" spans="1:17" s="186" customFormat="1" ht="12.75">
      <c r="A138" s="185"/>
      <c r="C138" s="187"/>
      <c r="D138" s="187"/>
      <c r="E138" s="188"/>
      <c r="F138" s="188"/>
      <c r="G138" s="189"/>
      <c r="H138" s="187"/>
      <c r="I138" s="189"/>
      <c r="J138" s="189"/>
      <c r="K138" s="188"/>
      <c r="L138" s="187"/>
      <c r="M138" s="188"/>
      <c r="N138" s="189"/>
      <c r="O138" s="189"/>
      <c r="P138" s="190"/>
      <c r="Q138" s="191"/>
    </row>
    <row r="139" spans="1:17" s="186" customFormat="1" ht="12.75">
      <c r="A139" s="185"/>
      <c r="C139" s="187"/>
      <c r="D139" s="187"/>
      <c r="E139" s="188"/>
      <c r="F139" s="188"/>
      <c r="G139" s="189"/>
      <c r="H139" s="187"/>
      <c r="I139" s="189"/>
      <c r="J139" s="189"/>
      <c r="K139" s="188"/>
      <c r="L139" s="187"/>
      <c r="M139" s="188"/>
      <c r="N139" s="189"/>
      <c r="O139" s="189"/>
      <c r="P139" s="190"/>
      <c r="Q139" s="191"/>
    </row>
    <row r="140" spans="1:17" s="186" customFormat="1" ht="12.75">
      <c r="A140" s="185"/>
      <c r="C140" s="187"/>
      <c r="D140" s="187"/>
      <c r="E140" s="188"/>
      <c r="F140" s="188"/>
      <c r="G140" s="189"/>
      <c r="H140" s="187"/>
      <c r="I140" s="189"/>
      <c r="J140" s="189"/>
      <c r="K140" s="188"/>
      <c r="L140" s="187"/>
      <c r="M140" s="188"/>
      <c r="N140" s="189"/>
      <c r="O140" s="189"/>
      <c r="P140" s="190"/>
      <c r="Q140" s="191"/>
    </row>
    <row r="141" spans="1:17" s="186" customFormat="1" ht="12.75">
      <c r="A141" s="185"/>
      <c r="C141" s="187"/>
      <c r="D141" s="187"/>
      <c r="E141" s="188"/>
      <c r="F141" s="188"/>
      <c r="G141" s="189"/>
      <c r="H141" s="187"/>
      <c r="I141" s="189"/>
      <c r="J141" s="189"/>
      <c r="K141" s="188"/>
      <c r="L141" s="187"/>
      <c r="M141" s="188"/>
      <c r="N141" s="189"/>
      <c r="O141" s="189"/>
      <c r="P141" s="190"/>
      <c r="Q141" s="191"/>
    </row>
    <row r="142" spans="1:17" s="186" customFormat="1" ht="12.75">
      <c r="A142" s="185"/>
      <c r="C142" s="187"/>
      <c r="D142" s="187"/>
      <c r="E142" s="188"/>
      <c r="F142" s="188"/>
      <c r="G142" s="189"/>
      <c r="H142" s="187"/>
      <c r="I142" s="189"/>
      <c r="J142" s="189"/>
      <c r="K142" s="188"/>
      <c r="L142" s="187"/>
      <c r="M142" s="188"/>
      <c r="N142" s="189"/>
      <c r="O142" s="189"/>
      <c r="P142" s="190"/>
      <c r="Q142" s="191"/>
    </row>
    <row r="143" spans="1:17" s="186" customFormat="1" ht="12.75">
      <c r="A143" s="185"/>
      <c r="C143" s="187"/>
      <c r="D143" s="187"/>
      <c r="E143" s="188"/>
      <c r="F143" s="188"/>
      <c r="G143" s="189"/>
      <c r="H143" s="187"/>
      <c r="I143" s="189"/>
      <c r="J143" s="189"/>
      <c r="K143" s="188"/>
      <c r="L143" s="187"/>
      <c r="M143" s="188"/>
      <c r="N143" s="189"/>
      <c r="O143" s="189"/>
      <c r="P143" s="190"/>
      <c r="Q143" s="191"/>
    </row>
    <row r="144" spans="1:17" s="186" customFormat="1" ht="12.75">
      <c r="A144" s="185"/>
      <c r="C144" s="187"/>
      <c r="D144" s="187"/>
      <c r="E144" s="188"/>
      <c r="F144" s="188"/>
      <c r="G144" s="189"/>
      <c r="H144" s="187"/>
      <c r="I144" s="189"/>
      <c r="J144" s="189"/>
      <c r="K144" s="188"/>
      <c r="L144" s="187"/>
      <c r="M144" s="188"/>
      <c r="N144" s="189"/>
      <c r="O144" s="189"/>
      <c r="P144" s="190"/>
      <c r="Q144" s="191"/>
    </row>
    <row r="145" spans="1:17" s="186" customFormat="1" ht="12.75">
      <c r="A145" s="185"/>
      <c r="C145" s="187"/>
      <c r="D145" s="187"/>
      <c r="E145" s="188"/>
      <c r="F145" s="188"/>
      <c r="G145" s="189"/>
      <c r="H145" s="187"/>
      <c r="I145" s="189"/>
      <c r="J145" s="189"/>
      <c r="K145" s="188"/>
      <c r="L145" s="187"/>
      <c r="M145" s="188"/>
      <c r="N145" s="189"/>
      <c r="O145" s="189"/>
      <c r="P145" s="190"/>
      <c r="Q145" s="191"/>
    </row>
    <row r="146" spans="1:17" s="186" customFormat="1" ht="12.75">
      <c r="A146" s="185"/>
      <c r="C146" s="187"/>
      <c r="D146" s="187"/>
      <c r="E146" s="188"/>
      <c r="F146" s="188"/>
      <c r="G146" s="189"/>
      <c r="H146" s="187"/>
      <c r="I146" s="189"/>
      <c r="J146" s="189"/>
      <c r="K146" s="188"/>
      <c r="L146" s="187"/>
      <c r="M146" s="188"/>
      <c r="N146" s="189"/>
      <c r="O146" s="189"/>
      <c r="P146" s="190"/>
      <c r="Q146" s="191"/>
    </row>
    <row r="147" spans="1:17" s="186" customFormat="1" ht="12.75">
      <c r="A147" s="185"/>
      <c r="C147" s="187"/>
      <c r="D147" s="187"/>
      <c r="E147" s="188"/>
      <c r="F147" s="188"/>
      <c r="G147" s="189"/>
      <c r="H147" s="187"/>
      <c r="I147" s="189"/>
      <c r="J147" s="189"/>
      <c r="K147" s="188"/>
      <c r="L147" s="187"/>
      <c r="M147" s="188"/>
      <c r="N147" s="189"/>
      <c r="O147" s="189"/>
      <c r="P147" s="190"/>
      <c r="Q147" s="191"/>
    </row>
    <row r="148" spans="1:17" s="186" customFormat="1" ht="12.75">
      <c r="A148" s="185"/>
      <c r="C148" s="187"/>
      <c r="D148" s="187"/>
      <c r="E148" s="188"/>
      <c r="F148" s="188"/>
      <c r="G148" s="189"/>
      <c r="H148" s="187"/>
      <c r="I148" s="189"/>
      <c r="J148" s="189"/>
      <c r="K148" s="188"/>
      <c r="L148" s="187"/>
      <c r="M148" s="188"/>
      <c r="N148" s="189"/>
      <c r="O148" s="189"/>
      <c r="P148" s="190"/>
      <c r="Q148" s="191"/>
    </row>
    <row r="149" spans="1:17" s="186" customFormat="1" ht="12.75">
      <c r="A149" s="185"/>
      <c r="C149" s="187"/>
      <c r="D149" s="187"/>
      <c r="E149" s="188"/>
      <c r="F149" s="188"/>
      <c r="G149" s="189"/>
      <c r="H149" s="187"/>
      <c r="I149" s="189"/>
      <c r="J149" s="189"/>
      <c r="K149" s="188"/>
      <c r="L149" s="187"/>
      <c r="M149" s="188"/>
      <c r="N149" s="189"/>
      <c r="O149" s="189"/>
      <c r="P149" s="190"/>
      <c r="Q149" s="191"/>
    </row>
    <row r="150" spans="1:17" s="186" customFormat="1" ht="12.75">
      <c r="A150" s="185"/>
      <c r="C150" s="187"/>
      <c r="D150" s="187"/>
      <c r="E150" s="188"/>
      <c r="F150" s="188"/>
      <c r="G150" s="189"/>
      <c r="H150" s="187"/>
      <c r="I150" s="189"/>
      <c r="J150" s="189"/>
      <c r="K150" s="188"/>
      <c r="L150" s="187"/>
      <c r="M150" s="188"/>
      <c r="N150" s="189"/>
      <c r="O150" s="189"/>
      <c r="P150" s="190"/>
      <c r="Q150" s="191"/>
    </row>
    <row r="151" spans="1:17" s="186" customFormat="1" ht="12.75">
      <c r="A151" s="185"/>
      <c r="C151" s="187"/>
      <c r="D151" s="187"/>
      <c r="E151" s="188"/>
      <c r="F151" s="188"/>
      <c r="G151" s="189"/>
      <c r="H151" s="187"/>
      <c r="I151" s="189"/>
      <c r="J151" s="189"/>
      <c r="K151" s="188"/>
      <c r="L151" s="187"/>
      <c r="M151" s="188"/>
      <c r="N151" s="189"/>
      <c r="O151" s="189"/>
      <c r="P151" s="190"/>
      <c r="Q151" s="191"/>
    </row>
    <row r="152" spans="1:17" s="186" customFormat="1" ht="12.75">
      <c r="A152" s="185"/>
      <c r="C152" s="187"/>
      <c r="D152" s="187"/>
      <c r="E152" s="188"/>
      <c r="F152" s="188"/>
      <c r="G152" s="189"/>
      <c r="H152" s="187"/>
      <c r="I152" s="189"/>
      <c r="J152" s="189"/>
      <c r="K152" s="188"/>
      <c r="L152" s="187"/>
      <c r="M152" s="188"/>
      <c r="N152" s="189"/>
      <c r="O152" s="189"/>
      <c r="P152" s="190"/>
      <c r="Q152" s="191"/>
    </row>
    <row r="153" spans="1:17" s="186" customFormat="1" ht="12.75">
      <c r="A153" s="185"/>
      <c r="C153" s="187"/>
      <c r="D153" s="187"/>
      <c r="E153" s="188"/>
      <c r="F153" s="188"/>
      <c r="G153" s="189"/>
      <c r="H153" s="187"/>
      <c r="I153" s="189"/>
      <c r="J153" s="189"/>
      <c r="K153" s="188"/>
      <c r="L153" s="187"/>
      <c r="M153" s="188"/>
      <c r="N153" s="189"/>
      <c r="O153" s="189"/>
      <c r="P153" s="190"/>
      <c r="Q153" s="191"/>
    </row>
    <row r="154" spans="1:17" s="186" customFormat="1" ht="12.75">
      <c r="A154" s="185"/>
      <c r="C154" s="187"/>
      <c r="D154" s="187"/>
      <c r="E154" s="188"/>
      <c r="F154" s="188"/>
      <c r="G154" s="189"/>
      <c r="H154" s="187"/>
      <c r="I154" s="189"/>
      <c r="J154" s="189"/>
      <c r="K154" s="188"/>
      <c r="L154" s="187"/>
      <c r="M154" s="188"/>
      <c r="N154" s="189"/>
      <c r="O154" s="189"/>
      <c r="P154" s="190"/>
      <c r="Q154" s="191"/>
    </row>
    <row r="155" spans="1:17" s="186" customFormat="1" ht="12.75">
      <c r="A155" s="185"/>
      <c r="C155" s="187"/>
      <c r="D155" s="187"/>
      <c r="E155" s="188"/>
      <c r="F155" s="188"/>
      <c r="G155" s="189"/>
      <c r="H155" s="187"/>
      <c r="I155" s="189"/>
      <c r="J155" s="189"/>
      <c r="K155" s="188"/>
      <c r="L155" s="187"/>
      <c r="M155" s="188"/>
      <c r="N155" s="189"/>
      <c r="O155" s="189"/>
      <c r="P155" s="190"/>
      <c r="Q155" s="191"/>
    </row>
    <row r="156" spans="1:17" s="186" customFormat="1" ht="12.75">
      <c r="A156" s="185"/>
      <c r="C156" s="187"/>
      <c r="D156" s="187"/>
      <c r="E156" s="188"/>
      <c r="F156" s="188"/>
      <c r="G156" s="189"/>
      <c r="H156" s="187"/>
      <c r="I156" s="189"/>
      <c r="J156" s="189"/>
      <c r="K156" s="188"/>
      <c r="L156" s="187"/>
      <c r="M156" s="188"/>
      <c r="N156" s="189"/>
      <c r="O156" s="189"/>
      <c r="P156" s="190"/>
      <c r="Q156" s="191"/>
    </row>
    <row r="157" spans="1:17" s="186" customFormat="1" ht="12.75">
      <c r="A157" s="185"/>
      <c r="C157" s="187"/>
      <c r="D157" s="187"/>
      <c r="E157" s="188"/>
      <c r="F157" s="188"/>
      <c r="G157" s="189"/>
      <c r="H157" s="187"/>
      <c r="I157" s="189"/>
      <c r="J157" s="189"/>
      <c r="K157" s="188"/>
      <c r="L157" s="187"/>
      <c r="M157" s="188"/>
      <c r="N157" s="189"/>
      <c r="O157" s="189"/>
      <c r="P157" s="190"/>
      <c r="Q157" s="191"/>
    </row>
    <row r="158" spans="1:17" s="186" customFormat="1" ht="12.75">
      <c r="A158" s="185"/>
      <c r="C158" s="187"/>
      <c r="D158" s="187"/>
      <c r="E158" s="188"/>
      <c r="F158" s="188"/>
      <c r="G158" s="189"/>
      <c r="H158" s="187"/>
      <c r="I158" s="189"/>
      <c r="J158" s="189"/>
      <c r="K158" s="188"/>
      <c r="L158" s="187"/>
      <c r="M158" s="188"/>
      <c r="N158" s="189"/>
      <c r="O158" s="189"/>
      <c r="P158" s="190"/>
      <c r="Q158" s="191"/>
    </row>
    <row r="159" spans="1:17" s="186" customFormat="1" ht="12.75">
      <c r="A159" s="185"/>
      <c r="C159" s="187"/>
      <c r="D159" s="187"/>
      <c r="E159" s="188"/>
      <c r="F159" s="188"/>
      <c r="G159" s="189"/>
      <c r="H159" s="187"/>
      <c r="I159" s="189"/>
      <c r="J159" s="189"/>
      <c r="K159" s="188"/>
      <c r="L159" s="187"/>
      <c r="M159" s="188"/>
      <c r="N159" s="189"/>
      <c r="O159" s="189"/>
      <c r="P159" s="190"/>
      <c r="Q159" s="191"/>
    </row>
    <row r="160" spans="1:17" s="186" customFormat="1" ht="12.75">
      <c r="A160" s="185"/>
      <c r="C160" s="187"/>
      <c r="D160" s="187"/>
      <c r="E160" s="188"/>
      <c r="F160" s="188"/>
      <c r="G160" s="189"/>
      <c r="H160" s="187"/>
      <c r="I160" s="189"/>
      <c r="J160" s="189"/>
      <c r="K160" s="188"/>
      <c r="L160" s="187"/>
      <c r="M160" s="188"/>
      <c r="N160" s="189"/>
      <c r="O160" s="189"/>
      <c r="P160" s="190"/>
      <c r="Q160" s="191"/>
    </row>
    <row r="161" spans="1:17" s="186" customFormat="1" ht="12.75">
      <c r="A161" s="185"/>
      <c r="C161" s="187"/>
      <c r="D161" s="187"/>
      <c r="E161" s="188"/>
      <c r="F161" s="188"/>
      <c r="G161" s="189"/>
      <c r="H161" s="187"/>
      <c r="I161" s="189"/>
      <c r="J161" s="189"/>
      <c r="K161" s="188"/>
      <c r="L161" s="187"/>
      <c r="M161" s="188"/>
      <c r="N161" s="189"/>
      <c r="O161" s="189"/>
      <c r="P161" s="190"/>
      <c r="Q161" s="191"/>
    </row>
    <row r="162" spans="1:17" s="186" customFormat="1" ht="12.75">
      <c r="A162" s="185"/>
      <c r="C162" s="187"/>
      <c r="D162" s="187"/>
      <c r="E162" s="188"/>
      <c r="F162" s="188"/>
      <c r="G162" s="189"/>
      <c r="H162" s="187"/>
      <c r="I162" s="189"/>
      <c r="J162" s="189"/>
      <c r="K162" s="188"/>
      <c r="L162" s="187"/>
      <c r="M162" s="188"/>
      <c r="N162" s="189"/>
      <c r="O162" s="189"/>
      <c r="P162" s="190"/>
      <c r="Q162" s="191"/>
    </row>
    <row r="163" spans="1:17" s="186" customFormat="1" ht="12.75">
      <c r="A163" s="185"/>
      <c r="C163" s="187"/>
      <c r="D163" s="187"/>
      <c r="E163" s="188"/>
      <c r="F163" s="188"/>
      <c r="G163" s="189"/>
      <c r="H163" s="187"/>
      <c r="I163" s="189"/>
      <c r="J163" s="189"/>
      <c r="K163" s="188"/>
      <c r="L163" s="187"/>
      <c r="M163" s="188"/>
      <c r="N163" s="189"/>
      <c r="O163" s="189"/>
      <c r="P163" s="190"/>
      <c r="Q163" s="191"/>
    </row>
    <row r="164" spans="1:17" s="186" customFormat="1" ht="12.75">
      <c r="A164" s="185"/>
      <c r="C164" s="187"/>
      <c r="D164" s="187"/>
      <c r="E164" s="188"/>
      <c r="F164" s="188"/>
      <c r="G164" s="189"/>
      <c r="H164" s="187"/>
      <c r="I164" s="189"/>
      <c r="J164" s="189"/>
      <c r="K164" s="188"/>
      <c r="L164" s="187"/>
      <c r="M164" s="188"/>
      <c r="N164" s="189"/>
      <c r="O164" s="189"/>
      <c r="P164" s="190"/>
      <c r="Q164" s="191"/>
    </row>
    <row r="165" spans="1:17" s="186" customFormat="1" ht="12.75">
      <c r="A165" s="185"/>
      <c r="C165" s="187"/>
      <c r="D165" s="187"/>
      <c r="E165" s="188"/>
      <c r="F165" s="188"/>
      <c r="G165" s="189"/>
      <c r="H165" s="187"/>
      <c r="I165" s="189"/>
      <c r="J165" s="189"/>
      <c r="K165" s="188"/>
      <c r="L165" s="187"/>
      <c r="M165" s="188"/>
      <c r="N165" s="189"/>
      <c r="O165" s="189"/>
      <c r="P165" s="190"/>
      <c r="Q165" s="191"/>
    </row>
    <row r="166" spans="1:17" s="186" customFormat="1" ht="12.75">
      <c r="A166" s="185"/>
      <c r="C166" s="187"/>
      <c r="D166" s="187"/>
      <c r="E166" s="188"/>
      <c r="F166" s="188"/>
      <c r="G166" s="189"/>
      <c r="H166" s="187"/>
      <c r="I166" s="189"/>
      <c r="J166" s="189"/>
      <c r="K166" s="188"/>
      <c r="L166" s="187"/>
      <c r="M166" s="188"/>
      <c r="N166" s="189"/>
      <c r="O166" s="189"/>
      <c r="P166" s="190"/>
      <c r="Q166" s="191"/>
    </row>
    <row r="167" spans="1:17" s="186" customFormat="1" ht="12.75">
      <c r="A167" s="185"/>
      <c r="C167" s="187"/>
      <c r="D167" s="187"/>
      <c r="E167" s="188"/>
      <c r="F167" s="188"/>
      <c r="G167" s="189"/>
      <c r="H167" s="187"/>
      <c r="I167" s="189"/>
      <c r="J167" s="189"/>
      <c r="K167" s="188"/>
      <c r="L167" s="187"/>
      <c r="M167" s="188"/>
      <c r="N167" s="189"/>
      <c r="O167" s="189"/>
      <c r="P167" s="190"/>
      <c r="Q167" s="191"/>
    </row>
    <row r="168" spans="1:17" s="186" customFormat="1" ht="12.75">
      <c r="A168" s="185"/>
      <c r="C168" s="187"/>
      <c r="D168" s="187"/>
      <c r="E168" s="188"/>
      <c r="F168" s="188"/>
      <c r="G168" s="189"/>
      <c r="H168" s="187"/>
      <c r="I168" s="189"/>
      <c r="J168" s="189"/>
      <c r="K168" s="188"/>
      <c r="L168" s="187"/>
      <c r="M168" s="188"/>
      <c r="N168" s="189"/>
      <c r="O168" s="189"/>
      <c r="P168" s="190"/>
      <c r="Q168" s="191"/>
    </row>
    <row r="169" spans="1:17" s="186" customFormat="1" ht="12.75">
      <c r="A169" s="185"/>
      <c r="C169" s="187"/>
      <c r="D169" s="187"/>
      <c r="E169" s="188"/>
      <c r="F169" s="188"/>
      <c r="G169" s="189"/>
      <c r="H169" s="187"/>
      <c r="I169" s="189"/>
      <c r="J169" s="189"/>
      <c r="K169" s="188"/>
      <c r="L169" s="187"/>
      <c r="M169" s="188"/>
      <c r="N169" s="189"/>
      <c r="O169" s="189"/>
      <c r="P169" s="190"/>
      <c r="Q169" s="191"/>
    </row>
    <row r="170" spans="1:17" s="186" customFormat="1" ht="12.75">
      <c r="A170" s="185"/>
      <c r="C170" s="187"/>
      <c r="D170" s="187"/>
      <c r="E170" s="188"/>
      <c r="F170" s="188"/>
      <c r="G170" s="189"/>
      <c r="H170" s="187"/>
      <c r="I170" s="189"/>
      <c r="J170" s="189"/>
      <c r="K170" s="188"/>
      <c r="L170" s="187"/>
      <c r="M170" s="188"/>
      <c r="N170" s="189"/>
      <c r="O170" s="189"/>
      <c r="P170" s="190"/>
      <c r="Q170" s="191"/>
    </row>
    <row r="171" spans="1:17" s="186" customFormat="1" ht="12.75">
      <c r="A171" s="185"/>
      <c r="C171" s="187"/>
      <c r="D171" s="187"/>
      <c r="E171" s="188"/>
      <c r="F171" s="188"/>
      <c r="G171" s="189"/>
      <c r="H171" s="187"/>
      <c r="I171" s="189"/>
      <c r="J171" s="189"/>
      <c r="K171" s="188"/>
      <c r="L171" s="187"/>
      <c r="M171" s="188"/>
      <c r="N171" s="189"/>
      <c r="O171" s="189"/>
      <c r="P171" s="190"/>
      <c r="Q171" s="191"/>
    </row>
    <row r="172" spans="1:17" s="186" customFormat="1" ht="12.75">
      <c r="A172" s="185"/>
      <c r="C172" s="187"/>
      <c r="D172" s="187"/>
      <c r="E172" s="188"/>
      <c r="F172" s="188"/>
      <c r="G172" s="189"/>
      <c r="H172" s="187"/>
      <c r="I172" s="189"/>
      <c r="J172" s="189"/>
      <c r="K172" s="188"/>
      <c r="L172" s="187"/>
      <c r="M172" s="188"/>
      <c r="N172" s="189"/>
      <c r="O172" s="189"/>
      <c r="P172" s="190"/>
      <c r="Q172" s="191"/>
    </row>
    <row r="173" spans="1:17" s="186" customFormat="1" ht="12.75">
      <c r="A173" s="185"/>
      <c r="C173" s="187"/>
      <c r="D173" s="187"/>
      <c r="E173" s="188"/>
      <c r="F173" s="188"/>
      <c r="G173" s="189"/>
      <c r="H173" s="187"/>
      <c r="I173" s="189"/>
      <c r="J173" s="189"/>
      <c r="K173" s="188"/>
      <c r="L173" s="187"/>
      <c r="M173" s="188"/>
      <c r="N173" s="189"/>
      <c r="O173" s="189"/>
      <c r="P173" s="190"/>
      <c r="Q173" s="191"/>
    </row>
    <row r="174" spans="1:17" s="186" customFormat="1" ht="12.75">
      <c r="A174" s="185"/>
      <c r="C174" s="187"/>
      <c r="D174" s="187"/>
      <c r="E174" s="188"/>
      <c r="F174" s="188"/>
      <c r="G174" s="189"/>
      <c r="H174" s="187"/>
      <c r="I174" s="189"/>
      <c r="J174" s="189"/>
      <c r="K174" s="188"/>
      <c r="L174" s="187"/>
      <c r="M174" s="188"/>
      <c r="N174" s="189"/>
      <c r="O174" s="189"/>
      <c r="P174" s="190"/>
      <c r="Q174" s="191"/>
    </row>
    <row r="175" spans="1:17" s="186" customFormat="1" ht="12.75">
      <c r="A175" s="185"/>
      <c r="C175" s="187"/>
      <c r="D175" s="187"/>
      <c r="E175" s="188"/>
      <c r="F175" s="188"/>
      <c r="G175" s="189"/>
      <c r="H175" s="187"/>
      <c r="I175" s="189"/>
      <c r="J175" s="189"/>
      <c r="K175" s="188"/>
      <c r="L175" s="187"/>
      <c r="M175" s="188"/>
      <c r="N175" s="189"/>
      <c r="O175" s="189"/>
      <c r="P175" s="190"/>
      <c r="Q175" s="191"/>
    </row>
    <row r="176" spans="1:17" s="186" customFormat="1" ht="12.75">
      <c r="A176" s="185"/>
      <c r="C176" s="187"/>
      <c r="D176" s="187"/>
      <c r="E176" s="188"/>
      <c r="F176" s="188"/>
      <c r="G176" s="189"/>
      <c r="H176" s="187"/>
      <c r="I176" s="189"/>
      <c r="J176" s="189"/>
      <c r="K176" s="188"/>
      <c r="L176" s="187"/>
      <c r="M176" s="188"/>
      <c r="N176" s="189"/>
      <c r="O176" s="189"/>
      <c r="P176" s="190"/>
      <c r="Q176" s="191"/>
    </row>
    <row r="177" spans="1:17" s="186" customFormat="1" ht="12.75">
      <c r="A177" s="185"/>
      <c r="C177" s="187"/>
      <c r="D177" s="187"/>
      <c r="E177" s="188"/>
      <c r="F177" s="188"/>
      <c r="G177" s="189"/>
      <c r="H177" s="187"/>
      <c r="I177" s="189"/>
      <c r="J177" s="189"/>
      <c r="K177" s="188"/>
      <c r="L177" s="187"/>
      <c r="M177" s="188"/>
      <c r="N177" s="189"/>
      <c r="O177" s="189"/>
      <c r="P177" s="190"/>
      <c r="Q177" s="191"/>
    </row>
    <row r="178" spans="1:17" s="186" customFormat="1" ht="12.75">
      <c r="A178" s="185"/>
      <c r="C178" s="187"/>
      <c r="D178" s="187"/>
      <c r="E178" s="188"/>
      <c r="F178" s="188"/>
      <c r="G178" s="189"/>
      <c r="H178" s="187"/>
      <c r="I178" s="189"/>
      <c r="J178" s="189"/>
      <c r="K178" s="188"/>
      <c r="L178" s="187"/>
      <c r="M178" s="188"/>
      <c r="N178" s="189"/>
      <c r="O178" s="189"/>
      <c r="P178" s="190"/>
      <c r="Q178" s="191"/>
    </row>
    <row r="179" spans="1:17" s="186" customFormat="1" ht="12.75">
      <c r="A179" s="185"/>
      <c r="C179" s="187"/>
      <c r="D179" s="187"/>
      <c r="E179" s="188"/>
      <c r="F179" s="188"/>
      <c r="G179" s="189"/>
      <c r="H179" s="187"/>
      <c r="I179" s="189"/>
      <c r="J179" s="189"/>
      <c r="K179" s="188"/>
      <c r="L179" s="187"/>
      <c r="M179" s="188"/>
      <c r="N179" s="189"/>
      <c r="O179" s="189"/>
      <c r="P179" s="190"/>
      <c r="Q179" s="191"/>
    </row>
    <row r="180" spans="1:17" s="186" customFormat="1" ht="12.75">
      <c r="A180" s="185"/>
      <c r="C180" s="187"/>
      <c r="D180" s="187"/>
      <c r="E180" s="188"/>
      <c r="F180" s="188"/>
      <c r="G180" s="189"/>
      <c r="H180" s="187"/>
      <c r="I180" s="189"/>
      <c r="J180" s="189"/>
      <c r="K180" s="188"/>
      <c r="L180" s="187"/>
      <c r="M180" s="188"/>
      <c r="N180" s="189"/>
      <c r="O180" s="189"/>
      <c r="P180" s="190"/>
      <c r="Q180" s="191"/>
    </row>
    <row r="181" spans="1:17" s="186" customFormat="1" ht="12.75">
      <c r="A181" s="185"/>
      <c r="C181" s="187"/>
      <c r="D181" s="187"/>
      <c r="E181" s="188"/>
      <c r="F181" s="188"/>
      <c r="G181" s="189"/>
      <c r="H181" s="187"/>
      <c r="I181" s="189"/>
      <c r="J181" s="189"/>
      <c r="K181" s="188"/>
      <c r="L181" s="187"/>
      <c r="M181" s="188"/>
      <c r="N181" s="189"/>
      <c r="O181" s="189"/>
      <c r="P181" s="190"/>
      <c r="Q181" s="191"/>
    </row>
    <row r="182" spans="1:17" s="186" customFormat="1" ht="12.75">
      <c r="A182" s="185"/>
      <c r="C182" s="187"/>
      <c r="D182" s="187"/>
      <c r="E182" s="188"/>
      <c r="F182" s="188"/>
      <c r="G182" s="189"/>
      <c r="H182" s="187"/>
      <c r="I182" s="189"/>
      <c r="J182" s="189"/>
      <c r="K182" s="188"/>
      <c r="L182" s="187"/>
      <c r="M182" s="188"/>
      <c r="N182" s="189"/>
      <c r="O182" s="189"/>
      <c r="P182" s="190"/>
      <c r="Q182" s="191"/>
    </row>
    <row r="183" spans="1:17" s="186" customFormat="1" ht="12.75">
      <c r="A183" s="185"/>
      <c r="C183" s="187"/>
      <c r="D183" s="187"/>
      <c r="E183" s="188"/>
      <c r="F183" s="188"/>
      <c r="G183" s="189"/>
      <c r="H183" s="187"/>
      <c r="I183" s="189"/>
      <c r="J183" s="189"/>
      <c r="K183" s="188"/>
      <c r="L183" s="187"/>
      <c r="M183" s="188"/>
      <c r="N183" s="189"/>
      <c r="O183" s="189"/>
      <c r="P183" s="190"/>
      <c r="Q183" s="191"/>
    </row>
    <row r="184" spans="1:17" s="186" customFormat="1" ht="12.75">
      <c r="A184" s="185"/>
      <c r="C184" s="187"/>
      <c r="D184" s="187"/>
      <c r="E184" s="188"/>
      <c r="F184" s="188"/>
      <c r="G184" s="189"/>
      <c r="H184" s="187"/>
      <c r="I184" s="189"/>
      <c r="J184" s="189"/>
      <c r="K184" s="188"/>
      <c r="L184" s="187"/>
      <c r="M184" s="188"/>
      <c r="N184" s="189"/>
      <c r="O184" s="189"/>
      <c r="P184" s="190"/>
      <c r="Q184" s="191"/>
    </row>
    <row r="185" spans="1:17" s="186" customFormat="1" ht="12.75">
      <c r="A185" s="185"/>
      <c r="C185" s="187"/>
      <c r="D185" s="187"/>
      <c r="E185" s="188"/>
      <c r="F185" s="188"/>
      <c r="G185" s="189"/>
      <c r="H185" s="187"/>
      <c r="I185" s="189"/>
      <c r="J185" s="189"/>
      <c r="K185" s="188"/>
      <c r="L185" s="187"/>
      <c r="M185" s="188"/>
      <c r="N185" s="189"/>
      <c r="O185" s="189"/>
      <c r="P185" s="190"/>
      <c r="Q185" s="191"/>
    </row>
    <row r="186" spans="1:17" s="186" customFormat="1" ht="12.75">
      <c r="A186" s="185"/>
      <c r="C186" s="187"/>
      <c r="D186" s="187"/>
      <c r="E186" s="188"/>
      <c r="F186" s="188"/>
      <c r="G186" s="189"/>
      <c r="H186" s="187"/>
      <c r="I186" s="189"/>
      <c r="J186" s="189"/>
      <c r="K186" s="188"/>
      <c r="L186" s="187"/>
      <c r="M186" s="188"/>
      <c r="N186" s="189"/>
      <c r="O186" s="189"/>
      <c r="P186" s="190"/>
      <c r="Q186" s="191"/>
    </row>
    <row r="187" spans="1:17" s="186" customFormat="1" ht="12.75">
      <c r="A187" s="185"/>
      <c r="C187" s="187"/>
      <c r="D187" s="187"/>
      <c r="E187" s="188"/>
      <c r="F187" s="188"/>
      <c r="G187" s="189"/>
      <c r="H187" s="187"/>
      <c r="I187" s="189"/>
      <c r="J187" s="189"/>
      <c r="K187" s="188"/>
      <c r="L187" s="187"/>
      <c r="M187" s="188"/>
      <c r="N187" s="189"/>
      <c r="O187" s="189"/>
      <c r="P187" s="190"/>
      <c r="Q187" s="191"/>
    </row>
    <row r="188" spans="1:17" s="186" customFormat="1" ht="12.75">
      <c r="A188" s="185"/>
      <c r="C188" s="187"/>
      <c r="D188" s="187"/>
      <c r="E188" s="188"/>
      <c r="F188" s="188"/>
      <c r="G188" s="189"/>
      <c r="H188" s="187"/>
      <c r="I188" s="189"/>
      <c r="J188" s="189"/>
      <c r="K188" s="188"/>
      <c r="L188" s="187"/>
      <c r="M188" s="188"/>
      <c r="N188" s="189"/>
      <c r="O188" s="189"/>
      <c r="P188" s="190"/>
      <c r="Q188" s="191"/>
    </row>
    <row r="189" spans="1:17" s="186" customFormat="1" ht="12.75">
      <c r="A189" s="185"/>
      <c r="C189" s="187"/>
      <c r="D189" s="187"/>
      <c r="E189" s="188"/>
      <c r="F189" s="188"/>
      <c r="G189" s="189"/>
      <c r="H189" s="187"/>
      <c r="I189" s="189"/>
      <c r="J189" s="189"/>
      <c r="K189" s="188"/>
      <c r="L189" s="187"/>
      <c r="M189" s="188"/>
      <c r="N189" s="189"/>
      <c r="O189" s="189"/>
      <c r="P189" s="190"/>
      <c r="Q189" s="191"/>
    </row>
    <row r="190" spans="1:17" s="186" customFormat="1" ht="12.75">
      <c r="A190" s="185"/>
      <c r="C190" s="187"/>
      <c r="D190" s="187"/>
      <c r="E190" s="188"/>
      <c r="F190" s="188"/>
      <c r="G190" s="189"/>
      <c r="H190" s="187"/>
      <c r="I190" s="189"/>
      <c r="J190" s="189"/>
      <c r="K190" s="188"/>
      <c r="L190" s="187"/>
      <c r="M190" s="188"/>
      <c r="N190" s="189"/>
      <c r="O190" s="189"/>
      <c r="P190" s="190"/>
      <c r="Q190" s="191"/>
    </row>
    <row r="191" spans="1:17" s="186" customFormat="1" ht="12.75">
      <c r="A191" s="185"/>
      <c r="C191" s="187"/>
      <c r="D191" s="187"/>
      <c r="E191" s="188"/>
      <c r="F191" s="188"/>
      <c r="G191" s="189"/>
      <c r="H191" s="187"/>
      <c r="I191" s="189"/>
      <c r="J191" s="189"/>
      <c r="K191" s="188"/>
      <c r="L191" s="187"/>
      <c r="M191" s="188"/>
      <c r="N191" s="189"/>
      <c r="O191" s="189"/>
      <c r="P191" s="190"/>
      <c r="Q191" s="191"/>
    </row>
    <row r="192" spans="1:17" s="186" customFormat="1" ht="12.75">
      <c r="A192" s="185"/>
      <c r="C192" s="187"/>
      <c r="D192" s="187"/>
      <c r="E192" s="188"/>
      <c r="F192" s="188"/>
      <c r="G192" s="189"/>
      <c r="H192" s="187"/>
      <c r="I192" s="189"/>
      <c r="J192" s="189"/>
      <c r="K192" s="188"/>
      <c r="L192" s="187"/>
      <c r="M192" s="188"/>
      <c r="N192" s="189"/>
      <c r="O192" s="189"/>
      <c r="P192" s="190"/>
      <c r="Q192" s="191"/>
    </row>
    <row r="193" spans="1:17" s="186" customFormat="1" ht="12.75">
      <c r="A193" s="185"/>
      <c r="C193" s="187"/>
      <c r="D193" s="187"/>
      <c r="E193" s="188"/>
      <c r="F193" s="188"/>
      <c r="G193" s="189"/>
      <c r="H193" s="187"/>
      <c r="I193" s="189"/>
      <c r="J193" s="189"/>
      <c r="K193" s="188"/>
      <c r="L193" s="187"/>
      <c r="M193" s="188"/>
      <c r="N193" s="189"/>
      <c r="O193" s="189"/>
      <c r="P193" s="190"/>
      <c r="Q193" s="191"/>
    </row>
    <row r="194" spans="1:17" s="186" customFormat="1" ht="12.75">
      <c r="A194" s="185"/>
      <c r="C194" s="187"/>
      <c r="D194" s="187"/>
      <c r="E194" s="188"/>
      <c r="F194" s="188"/>
      <c r="G194" s="189"/>
      <c r="H194" s="187"/>
      <c r="I194" s="189"/>
      <c r="J194" s="189"/>
      <c r="K194" s="188"/>
      <c r="L194" s="187"/>
      <c r="M194" s="188"/>
      <c r="N194" s="189"/>
      <c r="O194" s="189"/>
      <c r="P194" s="190"/>
      <c r="Q194" s="191"/>
    </row>
    <row r="195" spans="1:17" s="186" customFormat="1" ht="12.75">
      <c r="A195" s="185"/>
      <c r="C195" s="187"/>
      <c r="D195" s="187"/>
      <c r="E195" s="188"/>
      <c r="F195" s="188"/>
      <c r="G195" s="189"/>
      <c r="H195" s="187"/>
      <c r="I195" s="189"/>
      <c r="J195" s="189"/>
      <c r="K195" s="188"/>
      <c r="L195" s="187"/>
      <c r="M195" s="188"/>
      <c r="N195" s="189"/>
      <c r="O195" s="189"/>
      <c r="P195" s="190"/>
      <c r="Q195" s="191"/>
    </row>
    <row r="196" spans="1:17" s="186" customFormat="1" ht="12.75">
      <c r="A196" s="185"/>
      <c r="C196" s="187"/>
      <c r="D196" s="187"/>
      <c r="E196" s="188"/>
      <c r="F196" s="188"/>
      <c r="G196" s="189"/>
      <c r="H196" s="187"/>
      <c r="I196" s="189"/>
      <c r="J196" s="189"/>
      <c r="K196" s="188"/>
      <c r="L196" s="187"/>
      <c r="M196" s="188"/>
      <c r="N196" s="189"/>
      <c r="O196" s="189"/>
      <c r="P196" s="190"/>
      <c r="Q196" s="191"/>
    </row>
    <row r="197" spans="1:17" s="186" customFormat="1" ht="12.75">
      <c r="A197" s="185"/>
      <c r="C197" s="187"/>
      <c r="D197" s="187"/>
      <c r="E197" s="188"/>
      <c r="F197" s="188"/>
      <c r="G197" s="189"/>
      <c r="H197" s="187"/>
      <c r="I197" s="189"/>
      <c r="J197" s="189"/>
      <c r="K197" s="188"/>
      <c r="L197" s="187"/>
      <c r="M197" s="188"/>
      <c r="N197" s="189"/>
      <c r="O197" s="189"/>
      <c r="P197" s="190"/>
      <c r="Q197" s="191"/>
    </row>
    <row r="198" spans="1:17" s="186" customFormat="1" ht="12.75">
      <c r="A198" s="185"/>
      <c r="C198" s="187"/>
      <c r="D198" s="187"/>
      <c r="E198" s="188"/>
      <c r="F198" s="188"/>
      <c r="G198" s="189"/>
      <c r="H198" s="187"/>
      <c r="I198" s="189"/>
      <c r="J198" s="189"/>
      <c r="K198" s="188"/>
      <c r="L198" s="187"/>
      <c r="M198" s="188"/>
      <c r="N198" s="189"/>
      <c r="O198" s="189"/>
      <c r="P198" s="190"/>
      <c r="Q198" s="191"/>
    </row>
    <row r="199" spans="1:17" s="186" customFormat="1" ht="12.75">
      <c r="A199" s="185"/>
      <c r="C199" s="187"/>
      <c r="D199" s="187"/>
      <c r="E199" s="188"/>
      <c r="F199" s="188"/>
      <c r="G199" s="189"/>
      <c r="H199" s="187"/>
      <c r="I199" s="189"/>
      <c r="J199" s="189"/>
      <c r="K199" s="188"/>
      <c r="L199" s="187"/>
      <c r="M199" s="188"/>
      <c r="N199" s="189"/>
      <c r="O199" s="189"/>
      <c r="P199" s="190"/>
      <c r="Q199" s="191"/>
    </row>
    <row r="200" spans="1:17" s="186" customFormat="1" ht="12.75">
      <c r="A200" s="185"/>
      <c r="C200" s="187"/>
      <c r="D200" s="187"/>
      <c r="E200" s="188"/>
      <c r="F200" s="188"/>
      <c r="G200" s="189"/>
      <c r="H200" s="187"/>
      <c r="I200" s="189"/>
      <c r="J200" s="189"/>
      <c r="K200" s="188"/>
      <c r="L200" s="187"/>
      <c r="M200" s="188"/>
      <c r="N200" s="189"/>
      <c r="O200" s="189"/>
      <c r="P200" s="190"/>
      <c r="Q200" s="191"/>
    </row>
    <row r="201" spans="1:17" s="186" customFormat="1" ht="12.75">
      <c r="A201" s="185"/>
      <c r="C201" s="187"/>
      <c r="D201" s="187"/>
      <c r="E201" s="188"/>
      <c r="F201" s="188"/>
      <c r="G201" s="189"/>
      <c r="H201" s="187"/>
      <c r="I201" s="189"/>
      <c r="J201" s="189"/>
      <c r="K201" s="188"/>
      <c r="L201" s="187"/>
      <c r="M201" s="188"/>
      <c r="N201" s="189"/>
      <c r="O201" s="189"/>
      <c r="P201" s="190"/>
      <c r="Q201" s="191"/>
    </row>
    <row r="202" spans="1:17" s="186" customFormat="1" ht="12.75">
      <c r="A202" s="185"/>
      <c r="C202" s="187"/>
      <c r="D202" s="187"/>
      <c r="E202" s="188"/>
      <c r="F202" s="188"/>
      <c r="G202" s="189"/>
      <c r="H202" s="187"/>
      <c r="I202" s="189"/>
      <c r="J202" s="189"/>
      <c r="K202" s="188"/>
      <c r="L202" s="187"/>
      <c r="M202" s="188"/>
      <c r="N202" s="189"/>
      <c r="O202" s="189"/>
      <c r="P202" s="190"/>
      <c r="Q202" s="191"/>
    </row>
    <row r="203" spans="1:17" s="186" customFormat="1" ht="12.75">
      <c r="A203" s="185"/>
      <c r="C203" s="187"/>
      <c r="D203" s="187"/>
      <c r="E203" s="188"/>
      <c r="F203" s="188"/>
      <c r="G203" s="189"/>
      <c r="H203" s="187"/>
      <c r="I203" s="189"/>
      <c r="J203" s="189"/>
      <c r="K203" s="188"/>
      <c r="L203" s="187"/>
      <c r="M203" s="188"/>
      <c r="N203" s="189"/>
      <c r="O203" s="189"/>
      <c r="P203" s="190"/>
      <c r="Q203" s="191"/>
    </row>
    <row r="204" spans="1:17" s="186" customFormat="1" ht="12.75">
      <c r="A204" s="185"/>
      <c r="C204" s="187"/>
      <c r="D204" s="187"/>
      <c r="E204" s="188"/>
      <c r="F204" s="188"/>
      <c r="G204" s="189"/>
      <c r="H204" s="187"/>
      <c r="I204" s="189"/>
      <c r="J204" s="189"/>
      <c r="K204" s="188"/>
      <c r="L204" s="187"/>
      <c r="M204" s="188"/>
      <c r="N204" s="189"/>
      <c r="O204" s="189"/>
      <c r="P204" s="190"/>
      <c r="Q204" s="191"/>
    </row>
    <row r="205" spans="1:17" s="186" customFormat="1" ht="12.75">
      <c r="A205" s="185"/>
      <c r="C205" s="187"/>
      <c r="D205" s="187"/>
      <c r="E205" s="188"/>
      <c r="F205" s="188"/>
      <c r="G205" s="189"/>
      <c r="H205" s="187"/>
      <c r="I205" s="189"/>
      <c r="J205" s="189"/>
      <c r="K205" s="188"/>
      <c r="L205" s="187"/>
      <c r="M205" s="188"/>
      <c r="N205" s="189"/>
      <c r="O205" s="189"/>
      <c r="P205" s="190"/>
      <c r="Q205" s="191"/>
    </row>
    <row r="206" spans="1:17" s="186" customFormat="1" ht="12.75">
      <c r="A206" s="185"/>
      <c r="C206" s="187"/>
      <c r="D206" s="187"/>
      <c r="E206" s="188"/>
      <c r="F206" s="188"/>
      <c r="G206" s="189"/>
      <c r="H206" s="187"/>
      <c r="I206" s="189"/>
      <c r="J206" s="189"/>
      <c r="K206" s="188"/>
      <c r="L206" s="187"/>
      <c r="M206" s="188"/>
      <c r="N206" s="189"/>
      <c r="O206" s="189"/>
      <c r="P206" s="190"/>
      <c r="Q206" s="191"/>
    </row>
    <row r="207" spans="1:17" s="186" customFormat="1" ht="12.75">
      <c r="A207" s="185"/>
      <c r="C207" s="187"/>
      <c r="D207" s="187"/>
      <c r="E207" s="188"/>
      <c r="F207" s="188"/>
      <c r="G207" s="189"/>
      <c r="H207" s="187"/>
      <c r="I207" s="189"/>
      <c r="J207" s="189"/>
      <c r="K207" s="188"/>
      <c r="L207" s="187"/>
      <c r="M207" s="188"/>
      <c r="N207" s="189"/>
      <c r="O207" s="189"/>
      <c r="P207" s="190"/>
      <c r="Q207" s="191"/>
    </row>
    <row r="208" spans="1:17" s="186" customFormat="1" ht="12.75">
      <c r="A208" s="185"/>
      <c r="C208" s="187"/>
      <c r="D208" s="187"/>
      <c r="E208" s="188"/>
      <c r="F208" s="188"/>
      <c r="G208" s="189"/>
      <c r="H208" s="187"/>
      <c r="I208" s="189"/>
      <c r="J208" s="189"/>
      <c r="K208" s="188"/>
      <c r="L208" s="187"/>
      <c r="M208" s="188"/>
      <c r="N208" s="189"/>
      <c r="O208" s="189"/>
      <c r="P208" s="190"/>
      <c r="Q208" s="191"/>
    </row>
    <row r="209" spans="1:17" s="186" customFormat="1" ht="12.75">
      <c r="A209" s="185"/>
      <c r="C209" s="187"/>
      <c r="D209" s="187"/>
      <c r="E209" s="188"/>
      <c r="F209" s="188"/>
      <c r="G209" s="189"/>
      <c r="H209" s="187"/>
      <c r="I209" s="189"/>
      <c r="J209" s="189"/>
      <c r="K209" s="188"/>
      <c r="L209" s="187"/>
      <c r="M209" s="188"/>
      <c r="N209" s="189"/>
      <c r="O209" s="189"/>
      <c r="P209" s="190"/>
      <c r="Q209" s="191"/>
    </row>
    <row r="210" spans="1:17" s="186" customFormat="1" ht="12.75">
      <c r="A210" s="185"/>
      <c r="C210" s="187"/>
      <c r="D210" s="187"/>
      <c r="E210" s="188"/>
      <c r="F210" s="188"/>
      <c r="G210" s="189"/>
      <c r="H210" s="187"/>
      <c r="I210" s="189"/>
      <c r="J210" s="189"/>
      <c r="K210" s="188"/>
      <c r="L210" s="187"/>
      <c r="M210" s="188"/>
      <c r="N210" s="189"/>
      <c r="O210" s="189"/>
      <c r="P210" s="190"/>
      <c r="Q210" s="191"/>
    </row>
    <row r="211" spans="1:17" s="186" customFormat="1" ht="12.75">
      <c r="A211" s="185"/>
      <c r="C211" s="187"/>
      <c r="D211" s="187"/>
      <c r="E211" s="188"/>
      <c r="F211" s="188"/>
      <c r="G211" s="189"/>
      <c r="H211" s="187"/>
      <c r="I211" s="189"/>
      <c r="J211" s="189"/>
      <c r="K211" s="188"/>
      <c r="L211" s="187"/>
      <c r="M211" s="188"/>
      <c r="N211" s="189"/>
      <c r="O211" s="189"/>
      <c r="P211" s="190"/>
      <c r="Q211" s="191"/>
    </row>
    <row r="212" spans="1:17" s="186" customFormat="1" ht="12.75">
      <c r="A212" s="185"/>
      <c r="C212" s="187"/>
      <c r="D212" s="187"/>
      <c r="E212" s="188"/>
      <c r="F212" s="188"/>
      <c r="G212" s="189"/>
      <c r="H212" s="187"/>
      <c r="I212" s="189"/>
      <c r="J212" s="189"/>
      <c r="K212" s="188"/>
      <c r="L212" s="187"/>
      <c r="M212" s="188"/>
      <c r="N212" s="189"/>
      <c r="O212" s="189"/>
      <c r="P212" s="190"/>
      <c r="Q212" s="191"/>
    </row>
    <row r="213" spans="1:17" s="186" customFormat="1" ht="12.75">
      <c r="A213" s="185"/>
      <c r="C213" s="187"/>
      <c r="D213" s="187"/>
      <c r="E213" s="188"/>
      <c r="F213" s="188"/>
      <c r="G213" s="189"/>
      <c r="H213" s="187"/>
      <c r="I213" s="189"/>
      <c r="J213" s="189"/>
      <c r="K213" s="188"/>
      <c r="L213" s="187"/>
      <c r="M213" s="188"/>
      <c r="N213" s="189"/>
      <c r="O213" s="189"/>
      <c r="P213" s="190"/>
      <c r="Q213" s="191"/>
    </row>
    <row r="214" spans="1:17" s="186" customFormat="1" ht="12.75">
      <c r="A214" s="185"/>
      <c r="C214" s="187"/>
      <c r="D214" s="187"/>
      <c r="E214" s="188"/>
      <c r="F214" s="188"/>
      <c r="G214" s="189"/>
      <c r="H214" s="187"/>
      <c r="I214" s="189"/>
      <c r="J214" s="189"/>
      <c r="K214" s="188"/>
      <c r="L214" s="187"/>
      <c r="M214" s="188"/>
      <c r="N214" s="189"/>
      <c r="O214" s="189"/>
      <c r="P214" s="190"/>
      <c r="Q214" s="191"/>
    </row>
    <row r="215" spans="1:17" s="186" customFormat="1" ht="12.75">
      <c r="A215" s="185"/>
      <c r="C215" s="187"/>
      <c r="D215" s="187"/>
      <c r="E215" s="188"/>
      <c r="F215" s="188"/>
      <c r="G215" s="189"/>
      <c r="H215" s="187"/>
      <c r="I215" s="189"/>
      <c r="J215" s="189"/>
      <c r="K215" s="188"/>
      <c r="L215" s="187"/>
      <c r="M215" s="188"/>
      <c r="N215" s="189"/>
      <c r="O215" s="189"/>
      <c r="P215" s="190"/>
      <c r="Q215" s="191"/>
    </row>
    <row r="216" spans="1:17" s="186" customFormat="1" ht="12.75">
      <c r="A216" s="185"/>
      <c r="C216" s="187"/>
      <c r="D216" s="187"/>
      <c r="E216" s="188"/>
      <c r="F216" s="188"/>
      <c r="G216" s="189"/>
      <c r="H216" s="187"/>
      <c r="I216" s="189"/>
      <c r="J216" s="189"/>
      <c r="K216" s="188"/>
      <c r="L216" s="187"/>
      <c r="M216" s="188"/>
      <c r="N216" s="189"/>
      <c r="O216" s="189"/>
      <c r="P216" s="190"/>
      <c r="Q216" s="191"/>
    </row>
    <row r="217" spans="1:17" s="186" customFormat="1" ht="12.75">
      <c r="A217" s="185"/>
      <c r="C217" s="187"/>
      <c r="D217" s="187"/>
      <c r="E217" s="188"/>
      <c r="F217" s="188"/>
      <c r="G217" s="189"/>
      <c r="H217" s="187"/>
      <c r="I217" s="189"/>
      <c r="J217" s="189"/>
      <c r="K217" s="188"/>
      <c r="L217" s="187"/>
      <c r="M217" s="188"/>
      <c r="N217" s="189"/>
      <c r="O217" s="189"/>
      <c r="P217" s="190"/>
      <c r="Q217" s="191"/>
    </row>
    <row r="218" spans="1:17" s="186" customFormat="1" ht="12.75">
      <c r="A218" s="185"/>
      <c r="C218" s="187"/>
      <c r="D218" s="187"/>
      <c r="E218" s="188"/>
      <c r="F218" s="188"/>
      <c r="G218" s="189"/>
      <c r="H218" s="187"/>
      <c r="I218" s="189"/>
      <c r="J218" s="189"/>
      <c r="K218" s="188"/>
      <c r="L218" s="187"/>
      <c r="M218" s="188"/>
      <c r="N218" s="189"/>
      <c r="O218" s="189"/>
      <c r="P218" s="190"/>
      <c r="Q218" s="191"/>
    </row>
    <row r="219" spans="1:17" s="186" customFormat="1" ht="12.75">
      <c r="A219" s="185"/>
      <c r="C219" s="187"/>
      <c r="D219" s="187"/>
      <c r="E219" s="188"/>
      <c r="F219" s="188"/>
      <c r="G219" s="189"/>
      <c r="H219" s="187"/>
      <c r="I219" s="189"/>
      <c r="J219" s="189"/>
      <c r="K219" s="188"/>
      <c r="L219" s="187"/>
      <c r="M219" s="188"/>
      <c r="N219" s="189"/>
      <c r="O219" s="189"/>
      <c r="P219" s="190"/>
      <c r="Q219" s="191"/>
    </row>
    <row r="220" spans="1:17" s="186" customFormat="1" ht="12.75">
      <c r="A220" s="185"/>
      <c r="C220" s="187"/>
      <c r="D220" s="187"/>
      <c r="E220" s="188"/>
      <c r="F220" s="188"/>
      <c r="G220" s="189"/>
      <c r="H220" s="187"/>
      <c r="I220" s="189"/>
      <c r="J220" s="189"/>
      <c r="K220" s="188"/>
      <c r="L220" s="187"/>
      <c r="M220" s="188"/>
      <c r="N220" s="189"/>
      <c r="O220" s="189"/>
      <c r="P220" s="190"/>
      <c r="Q220" s="191"/>
    </row>
    <row r="221" spans="1:17" s="186" customFormat="1" ht="12.75">
      <c r="A221" s="185"/>
      <c r="C221" s="187"/>
      <c r="D221" s="187"/>
      <c r="E221" s="188"/>
      <c r="F221" s="188"/>
      <c r="G221" s="189"/>
      <c r="H221" s="187"/>
      <c r="I221" s="189"/>
      <c r="J221" s="189"/>
      <c r="K221" s="188"/>
      <c r="L221" s="187"/>
      <c r="M221" s="188"/>
      <c r="N221" s="189"/>
      <c r="O221" s="189"/>
      <c r="P221" s="190"/>
      <c r="Q221" s="191"/>
    </row>
    <row r="222" spans="1:17" s="186" customFormat="1" ht="12.75">
      <c r="A222" s="185"/>
      <c r="C222" s="187"/>
      <c r="D222" s="187"/>
      <c r="E222" s="188"/>
      <c r="F222" s="188"/>
      <c r="G222" s="189"/>
      <c r="H222" s="187"/>
      <c r="I222" s="189"/>
      <c r="J222" s="189"/>
      <c r="K222" s="188"/>
      <c r="L222" s="187"/>
      <c r="M222" s="188"/>
      <c r="N222" s="189"/>
      <c r="O222" s="189"/>
      <c r="P222" s="190"/>
      <c r="Q222" s="191"/>
    </row>
    <row r="223" spans="1:17" s="186" customFormat="1" ht="12.75">
      <c r="A223" s="185"/>
      <c r="C223" s="187"/>
      <c r="D223" s="187"/>
      <c r="E223" s="188"/>
      <c r="F223" s="188"/>
      <c r="G223" s="189"/>
      <c r="H223" s="187"/>
      <c r="I223" s="189"/>
      <c r="J223" s="189"/>
      <c r="K223" s="188"/>
      <c r="L223" s="187"/>
      <c r="M223" s="188"/>
      <c r="N223" s="189"/>
      <c r="O223" s="189"/>
      <c r="P223" s="190"/>
      <c r="Q223" s="191"/>
    </row>
    <row r="224" spans="1:17" s="186" customFormat="1" ht="12.75">
      <c r="A224" s="185"/>
      <c r="C224" s="187"/>
      <c r="D224" s="187"/>
      <c r="E224" s="188"/>
      <c r="F224" s="188"/>
      <c r="G224" s="189"/>
      <c r="H224" s="187"/>
      <c r="I224" s="189"/>
      <c r="J224" s="189"/>
      <c r="K224" s="188"/>
      <c r="L224" s="187"/>
      <c r="M224" s="188"/>
      <c r="N224" s="189"/>
      <c r="O224" s="189"/>
      <c r="P224" s="190"/>
      <c r="Q224" s="191"/>
    </row>
    <row r="225" spans="1:17" s="186" customFormat="1" ht="12.75">
      <c r="A225" s="185"/>
      <c r="C225" s="187"/>
      <c r="D225" s="187"/>
      <c r="E225" s="188"/>
      <c r="F225" s="188"/>
      <c r="G225" s="189"/>
      <c r="H225" s="187"/>
      <c r="I225" s="189"/>
      <c r="J225" s="189"/>
      <c r="K225" s="188"/>
      <c r="L225" s="187"/>
      <c r="M225" s="188"/>
      <c r="N225" s="189"/>
      <c r="O225" s="189"/>
      <c r="P225" s="190"/>
      <c r="Q225" s="191"/>
    </row>
    <row r="226" spans="1:17" s="186" customFormat="1" ht="12.75">
      <c r="A226" s="185"/>
      <c r="C226" s="187"/>
      <c r="D226" s="187"/>
      <c r="E226" s="188"/>
      <c r="F226" s="188"/>
      <c r="G226" s="189"/>
      <c r="H226" s="187"/>
      <c r="I226" s="189"/>
      <c r="J226" s="189"/>
      <c r="K226" s="188"/>
      <c r="L226" s="187"/>
      <c r="M226" s="188"/>
      <c r="N226" s="189"/>
      <c r="O226" s="189"/>
      <c r="P226" s="190"/>
      <c r="Q226" s="191"/>
    </row>
    <row r="227" spans="1:17" s="186" customFormat="1" ht="12.75">
      <c r="A227" s="185"/>
      <c r="C227" s="187"/>
      <c r="D227" s="187"/>
      <c r="E227" s="188"/>
      <c r="F227" s="188"/>
      <c r="G227" s="189"/>
      <c r="H227" s="187"/>
      <c r="I227" s="189"/>
      <c r="J227" s="189"/>
      <c r="K227" s="188"/>
      <c r="L227" s="187"/>
      <c r="M227" s="188"/>
      <c r="N227" s="189"/>
      <c r="O227" s="189"/>
      <c r="P227" s="190"/>
      <c r="Q227" s="191"/>
    </row>
    <row r="228" spans="1:17" s="186" customFormat="1" ht="12.75">
      <c r="A228" s="185"/>
      <c r="C228" s="187"/>
      <c r="D228" s="187"/>
      <c r="E228" s="188"/>
      <c r="F228" s="188"/>
      <c r="G228" s="189"/>
      <c r="H228" s="187"/>
      <c r="I228" s="189"/>
      <c r="J228" s="189"/>
      <c r="K228" s="188"/>
      <c r="L228" s="187"/>
      <c r="M228" s="188"/>
      <c r="N228" s="189"/>
      <c r="O228" s="189"/>
      <c r="P228" s="190"/>
      <c r="Q228" s="191"/>
    </row>
    <row r="229" spans="1:17" s="186" customFormat="1" ht="12.75">
      <c r="A229" s="185"/>
      <c r="C229" s="187"/>
      <c r="D229" s="187"/>
      <c r="E229" s="188"/>
      <c r="F229" s="188"/>
      <c r="G229" s="189"/>
      <c r="H229" s="187"/>
      <c r="I229" s="189"/>
      <c r="J229" s="189"/>
      <c r="K229" s="188"/>
      <c r="L229" s="187"/>
      <c r="M229" s="188"/>
      <c r="N229" s="189"/>
      <c r="O229" s="189"/>
      <c r="P229" s="190"/>
      <c r="Q229" s="191"/>
    </row>
    <row r="230" spans="1:17" s="186" customFormat="1" ht="12.75">
      <c r="A230" s="185"/>
      <c r="C230" s="187"/>
      <c r="D230" s="187"/>
      <c r="E230" s="188"/>
      <c r="F230" s="188"/>
      <c r="G230" s="189"/>
      <c r="H230" s="187"/>
      <c r="I230" s="189"/>
      <c r="J230" s="189"/>
      <c r="K230" s="188"/>
      <c r="L230" s="187"/>
      <c r="M230" s="188"/>
      <c r="N230" s="189"/>
      <c r="O230" s="189"/>
      <c r="P230" s="190"/>
      <c r="Q230" s="191"/>
    </row>
    <row r="231" spans="1:17" s="186" customFormat="1" ht="12.75">
      <c r="A231" s="185"/>
      <c r="C231" s="187"/>
      <c r="D231" s="187"/>
      <c r="E231" s="188"/>
      <c r="F231" s="188"/>
      <c r="G231" s="189"/>
      <c r="H231" s="187"/>
      <c r="I231" s="189"/>
      <c r="J231" s="189"/>
      <c r="K231" s="188"/>
      <c r="L231" s="187"/>
      <c r="M231" s="188"/>
      <c r="N231" s="189"/>
      <c r="O231" s="189"/>
      <c r="P231" s="190"/>
      <c r="Q231" s="191"/>
    </row>
    <row r="232" spans="1:17" s="186" customFormat="1" ht="12.75">
      <c r="A232" s="185"/>
      <c r="C232" s="187"/>
      <c r="D232" s="187"/>
      <c r="E232" s="188"/>
      <c r="F232" s="188"/>
      <c r="G232" s="189"/>
      <c r="H232" s="187"/>
      <c r="I232" s="189"/>
      <c r="J232" s="189"/>
      <c r="K232" s="188"/>
      <c r="L232" s="187"/>
      <c r="M232" s="188"/>
      <c r="N232" s="189"/>
      <c r="O232" s="189"/>
      <c r="P232" s="190"/>
      <c r="Q232" s="191"/>
    </row>
    <row r="233" spans="1:17" s="186" customFormat="1" ht="12.75">
      <c r="A233" s="185"/>
      <c r="C233" s="187"/>
      <c r="D233" s="187"/>
      <c r="E233" s="188"/>
      <c r="F233" s="188"/>
      <c r="G233" s="189"/>
      <c r="H233" s="187"/>
      <c r="I233" s="189"/>
      <c r="J233" s="189"/>
      <c r="K233" s="188"/>
      <c r="L233" s="187"/>
      <c r="M233" s="188"/>
      <c r="N233" s="189"/>
      <c r="O233" s="189"/>
      <c r="P233" s="190"/>
      <c r="Q233" s="191"/>
    </row>
    <row r="234" spans="1:17" s="186" customFormat="1" ht="12.75">
      <c r="A234" s="185"/>
      <c r="C234" s="187"/>
      <c r="D234" s="187"/>
      <c r="E234" s="188"/>
      <c r="F234" s="188"/>
      <c r="G234" s="189"/>
      <c r="H234" s="187"/>
      <c r="I234" s="189"/>
      <c r="J234" s="189"/>
      <c r="K234" s="188"/>
      <c r="L234" s="187"/>
      <c r="M234" s="188"/>
      <c r="N234" s="189"/>
      <c r="O234" s="189"/>
      <c r="P234" s="190"/>
      <c r="Q234" s="191"/>
    </row>
    <row r="235" spans="1:17" s="186" customFormat="1" ht="12.75">
      <c r="A235" s="185"/>
      <c r="C235" s="187"/>
      <c r="D235" s="187"/>
      <c r="E235" s="188"/>
      <c r="F235" s="188"/>
      <c r="G235" s="189"/>
      <c r="H235" s="187"/>
      <c r="I235" s="189"/>
      <c r="J235" s="189"/>
      <c r="K235" s="188"/>
      <c r="L235" s="187"/>
      <c r="M235" s="188"/>
      <c r="N235" s="189"/>
      <c r="O235" s="189"/>
      <c r="P235" s="190"/>
      <c r="Q235" s="191"/>
    </row>
    <row r="236" spans="1:17" s="186" customFormat="1" ht="12.75">
      <c r="A236" s="185"/>
      <c r="C236" s="187"/>
      <c r="D236" s="187"/>
      <c r="E236" s="188"/>
      <c r="F236" s="188"/>
      <c r="G236" s="189"/>
      <c r="H236" s="187"/>
      <c r="I236" s="189"/>
      <c r="J236" s="189"/>
      <c r="K236" s="188"/>
      <c r="L236" s="187"/>
      <c r="M236" s="188"/>
      <c r="N236" s="189"/>
      <c r="O236" s="189"/>
      <c r="P236" s="190"/>
      <c r="Q236" s="191"/>
    </row>
    <row r="237" spans="1:17" s="186" customFormat="1" ht="12.75">
      <c r="A237" s="185"/>
      <c r="C237" s="187"/>
      <c r="D237" s="187"/>
      <c r="E237" s="188"/>
      <c r="F237" s="188"/>
      <c r="G237" s="189"/>
      <c r="H237" s="187"/>
      <c r="I237" s="189"/>
      <c r="J237" s="189"/>
      <c r="K237" s="188"/>
      <c r="L237" s="187"/>
      <c r="M237" s="188"/>
      <c r="N237" s="189"/>
      <c r="O237" s="189"/>
      <c r="P237" s="190"/>
      <c r="Q237" s="191"/>
    </row>
    <row r="238" spans="1:17" s="186" customFormat="1" ht="12.75">
      <c r="A238" s="185"/>
      <c r="C238" s="187"/>
      <c r="D238" s="187"/>
      <c r="E238" s="188"/>
      <c r="F238" s="188"/>
      <c r="G238" s="189"/>
      <c r="H238" s="187"/>
      <c r="I238" s="189"/>
      <c r="J238" s="189"/>
      <c r="K238" s="188"/>
      <c r="L238" s="187"/>
      <c r="M238" s="188"/>
      <c r="N238" s="189"/>
      <c r="O238" s="189"/>
      <c r="P238" s="190"/>
      <c r="Q238" s="191"/>
    </row>
    <row r="239" spans="1:17" s="186" customFormat="1" ht="12.75">
      <c r="A239" s="185"/>
      <c r="C239" s="187"/>
      <c r="D239" s="187"/>
      <c r="E239" s="188"/>
      <c r="F239" s="188"/>
      <c r="G239" s="189"/>
      <c r="H239" s="187"/>
      <c r="I239" s="189"/>
      <c r="J239" s="189"/>
      <c r="K239" s="188"/>
      <c r="L239" s="187"/>
      <c r="M239" s="188"/>
      <c r="N239" s="189"/>
      <c r="O239" s="189"/>
      <c r="P239" s="190"/>
      <c r="Q239" s="191"/>
    </row>
    <row r="240" spans="1:17" s="186" customFormat="1" ht="12.75">
      <c r="A240" s="185"/>
      <c r="C240" s="187"/>
      <c r="D240" s="187"/>
      <c r="E240" s="188"/>
      <c r="F240" s="188"/>
      <c r="G240" s="189"/>
      <c r="H240" s="187"/>
      <c r="I240" s="189"/>
      <c r="J240" s="189"/>
      <c r="K240" s="188"/>
      <c r="L240" s="187"/>
      <c r="M240" s="188"/>
      <c r="N240" s="189"/>
      <c r="O240" s="189"/>
      <c r="P240" s="190"/>
      <c r="Q240" s="191"/>
    </row>
    <row r="241" spans="1:17" s="186" customFormat="1" ht="12.75">
      <c r="A241" s="185"/>
      <c r="C241" s="187"/>
      <c r="D241" s="187"/>
      <c r="E241" s="188"/>
      <c r="F241" s="188"/>
      <c r="G241" s="189"/>
      <c r="H241" s="187"/>
      <c r="I241" s="189"/>
      <c r="J241" s="189"/>
      <c r="K241" s="188"/>
      <c r="L241" s="187"/>
      <c r="M241" s="188"/>
      <c r="N241" s="189"/>
      <c r="O241" s="189"/>
      <c r="P241" s="190"/>
      <c r="Q241" s="191"/>
    </row>
    <row r="242" spans="1:17" s="186" customFormat="1" ht="12.75">
      <c r="A242" s="185"/>
      <c r="C242" s="187"/>
      <c r="D242" s="187"/>
      <c r="E242" s="188"/>
      <c r="F242" s="188"/>
      <c r="G242" s="189"/>
      <c r="H242" s="187"/>
      <c r="I242" s="189"/>
      <c r="J242" s="189"/>
      <c r="K242" s="188"/>
      <c r="L242" s="187"/>
      <c r="M242" s="188"/>
      <c r="N242" s="189"/>
      <c r="O242" s="189"/>
      <c r="P242" s="190"/>
      <c r="Q242" s="191"/>
    </row>
    <row r="243" spans="1:17" s="186" customFormat="1" ht="12.75">
      <c r="A243" s="185"/>
      <c r="C243" s="187"/>
      <c r="D243" s="187"/>
      <c r="E243" s="188"/>
      <c r="F243" s="188"/>
      <c r="G243" s="189"/>
      <c r="H243" s="187"/>
      <c r="I243" s="189"/>
      <c r="J243" s="189"/>
      <c r="K243" s="188"/>
      <c r="L243" s="187"/>
      <c r="M243" s="188"/>
      <c r="N243" s="189"/>
      <c r="O243" s="189"/>
      <c r="P243" s="190"/>
      <c r="Q243" s="191"/>
    </row>
    <row r="244" spans="1:17" s="186" customFormat="1" ht="12.75">
      <c r="A244" s="185"/>
      <c r="C244" s="187"/>
      <c r="D244" s="187"/>
      <c r="E244" s="188"/>
      <c r="F244" s="188"/>
      <c r="G244" s="189"/>
      <c r="H244" s="187"/>
      <c r="I244" s="189"/>
      <c r="J244" s="189"/>
      <c r="K244" s="188"/>
      <c r="L244" s="187"/>
      <c r="M244" s="188"/>
      <c r="N244" s="189"/>
      <c r="O244" s="189"/>
      <c r="P244" s="190"/>
      <c r="Q244" s="191"/>
    </row>
    <row r="245" spans="1:17" s="186" customFormat="1" ht="12.75">
      <c r="A245" s="185"/>
      <c r="C245" s="187"/>
      <c r="D245" s="187"/>
      <c r="E245" s="188"/>
      <c r="F245" s="188"/>
      <c r="G245" s="189"/>
      <c r="H245" s="187"/>
      <c r="I245" s="189"/>
      <c r="J245" s="189"/>
      <c r="K245" s="188"/>
      <c r="L245" s="187"/>
      <c r="M245" s="188"/>
      <c r="N245" s="189"/>
      <c r="O245" s="189"/>
      <c r="P245" s="190"/>
      <c r="Q245" s="191"/>
    </row>
    <row r="246" spans="1:17" s="186" customFormat="1" ht="12.75">
      <c r="A246" s="185"/>
      <c r="C246" s="187"/>
      <c r="D246" s="187"/>
      <c r="E246" s="188"/>
      <c r="F246" s="188"/>
      <c r="G246" s="189"/>
      <c r="H246" s="187"/>
      <c r="I246" s="189"/>
      <c r="J246" s="189"/>
      <c r="K246" s="188"/>
      <c r="L246" s="187"/>
      <c r="M246" s="188"/>
      <c r="N246" s="189"/>
      <c r="O246" s="189"/>
      <c r="P246" s="190"/>
      <c r="Q246" s="191"/>
    </row>
    <row r="247" spans="1:17" s="186" customFormat="1" ht="12.75">
      <c r="A247" s="185"/>
      <c r="C247" s="187"/>
      <c r="D247" s="187"/>
      <c r="E247" s="188"/>
      <c r="F247" s="188"/>
      <c r="G247" s="189"/>
      <c r="H247" s="187"/>
      <c r="I247" s="189"/>
      <c r="J247" s="189"/>
      <c r="K247" s="188"/>
      <c r="L247" s="187"/>
      <c r="M247" s="188"/>
      <c r="N247" s="189"/>
      <c r="O247" s="189"/>
      <c r="P247" s="190"/>
      <c r="Q247" s="191"/>
    </row>
    <row r="248" spans="1:17" s="186" customFormat="1" ht="12.75">
      <c r="A248" s="185"/>
      <c r="C248" s="187"/>
      <c r="D248" s="187"/>
      <c r="E248" s="188"/>
      <c r="F248" s="188"/>
      <c r="G248" s="189"/>
      <c r="H248" s="187"/>
      <c r="I248" s="189"/>
      <c r="J248" s="189"/>
      <c r="K248" s="188"/>
      <c r="L248" s="187"/>
      <c r="M248" s="188"/>
      <c r="N248" s="189"/>
      <c r="O248" s="189"/>
      <c r="P248" s="190"/>
      <c r="Q248" s="191"/>
    </row>
    <row r="249" spans="1:17" s="186" customFormat="1" ht="12.75">
      <c r="A249" s="185"/>
      <c r="C249" s="187"/>
      <c r="D249" s="187"/>
      <c r="E249" s="188"/>
      <c r="F249" s="188"/>
      <c r="G249" s="189"/>
      <c r="H249" s="187"/>
      <c r="I249" s="189"/>
      <c r="J249" s="189"/>
      <c r="K249" s="188"/>
      <c r="L249" s="187"/>
      <c r="M249" s="188"/>
      <c r="N249" s="189"/>
      <c r="O249" s="189"/>
      <c r="P249" s="190"/>
      <c r="Q249" s="191"/>
    </row>
    <row r="250" spans="1:17" s="186" customFormat="1" ht="12.75">
      <c r="A250" s="185"/>
      <c r="C250" s="187"/>
      <c r="D250" s="187"/>
      <c r="E250" s="188"/>
      <c r="F250" s="188"/>
      <c r="G250" s="189"/>
      <c r="H250" s="187"/>
      <c r="I250" s="189"/>
      <c r="J250" s="189"/>
      <c r="K250" s="188"/>
      <c r="L250" s="187"/>
      <c r="M250" s="188"/>
      <c r="N250" s="189"/>
      <c r="O250" s="189"/>
      <c r="P250" s="190"/>
      <c r="Q250" s="191"/>
    </row>
    <row r="251" spans="1:17" s="186" customFormat="1" ht="12.75">
      <c r="A251" s="185"/>
      <c r="C251" s="187"/>
      <c r="D251" s="187"/>
      <c r="E251" s="188"/>
      <c r="F251" s="188"/>
      <c r="G251" s="189"/>
      <c r="H251" s="187"/>
      <c r="I251" s="189"/>
      <c r="J251" s="189"/>
      <c r="K251" s="188"/>
      <c r="L251" s="187"/>
      <c r="M251" s="188"/>
      <c r="N251" s="189"/>
      <c r="O251" s="189"/>
      <c r="P251" s="190"/>
      <c r="Q251" s="191"/>
    </row>
    <row r="252" spans="1:17" s="186" customFormat="1" ht="12.75">
      <c r="A252" s="185"/>
      <c r="C252" s="187"/>
      <c r="D252" s="187"/>
      <c r="E252" s="188"/>
      <c r="F252" s="188"/>
      <c r="G252" s="189"/>
      <c r="H252" s="187"/>
      <c r="I252" s="189"/>
      <c r="J252" s="189"/>
      <c r="K252" s="188"/>
      <c r="L252" s="187"/>
      <c r="M252" s="188"/>
      <c r="N252" s="189"/>
      <c r="O252" s="189"/>
      <c r="P252" s="190"/>
      <c r="Q252" s="191"/>
    </row>
    <row r="253" spans="1:17" s="186" customFormat="1" ht="12.75">
      <c r="A253" s="185"/>
      <c r="C253" s="187"/>
      <c r="D253" s="187"/>
      <c r="E253" s="188"/>
      <c r="F253" s="188"/>
      <c r="G253" s="189"/>
      <c r="H253" s="187"/>
      <c r="I253" s="189"/>
      <c r="J253" s="189"/>
      <c r="K253" s="188"/>
      <c r="L253" s="187"/>
      <c r="M253" s="188"/>
      <c r="N253" s="189"/>
      <c r="O253" s="189"/>
      <c r="P253" s="190"/>
      <c r="Q253" s="191"/>
    </row>
    <row r="254" spans="1:17" s="186" customFormat="1" ht="12.75">
      <c r="A254" s="185"/>
      <c r="C254" s="187"/>
      <c r="D254" s="187"/>
      <c r="E254" s="188"/>
      <c r="F254" s="188"/>
      <c r="G254" s="189"/>
      <c r="H254" s="187"/>
      <c r="I254" s="189"/>
      <c r="J254" s="189"/>
      <c r="K254" s="188"/>
      <c r="L254" s="187"/>
      <c r="M254" s="188"/>
      <c r="N254" s="189"/>
      <c r="O254" s="189"/>
      <c r="P254" s="190"/>
      <c r="Q254" s="191"/>
    </row>
    <row r="255" spans="1:17" s="186" customFormat="1" ht="12.75">
      <c r="A255" s="185"/>
      <c r="C255" s="187"/>
      <c r="D255" s="187"/>
      <c r="E255" s="188"/>
      <c r="F255" s="188"/>
      <c r="G255" s="189"/>
      <c r="H255" s="187"/>
      <c r="I255" s="189"/>
      <c r="J255" s="189"/>
      <c r="K255" s="188"/>
      <c r="L255" s="187"/>
      <c r="M255" s="188"/>
      <c r="N255" s="189"/>
      <c r="O255" s="189"/>
      <c r="P255" s="190"/>
      <c r="Q255" s="191"/>
    </row>
    <row r="256" spans="1:17" s="186" customFormat="1" ht="12.75">
      <c r="A256" s="185"/>
      <c r="C256" s="187"/>
      <c r="D256" s="187"/>
      <c r="E256" s="188"/>
      <c r="F256" s="188"/>
      <c r="G256" s="189"/>
      <c r="H256" s="187"/>
      <c r="I256" s="189"/>
      <c r="J256" s="189"/>
      <c r="K256" s="188"/>
      <c r="L256" s="187"/>
      <c r="M256" s="188"/>
      <c r="N256" s="189"/>
      <c r="O256" s="189"/>
      <c r="P256" s="190"/>
      <c r="Q256" s="191"/>
    </row>
    <row r="257" spans="1:17" s="186" customFormat="1" ht="12.75">
      <c r="A257" s="185"/>
      <c r="C257" s="187"/>
      <c r="D257" s="187"/>
      <c r="E257" s="188"/>
      <c r="F257" s="188"/>
      <c r="G257" s="189"/>
      <c r="H257" s="187"/>
      <c r="I257" s="189"/>
      <c r="J257" s="189"/>
      <c r="K257" s="188"/>
      <c r="L257" s="187"/>
      <c r="M257" s="188"/>
      <c r="N257" s="189"/>
      <c r="O257" s="189"/>
      <c r="P257" s="190"/>
      <c r="Q257" s="191"/>
    </row>
    <row r="258" spans="1:17" s="186" customFormat="1" ht="12.75">
      <c r="A258" s="185"/>
      <c r="C258" s="187"/>
      <c r="D258" s="187"/>
      <c r="E258" s="188"/>
      <c r="F258" s="188"/>
      <c r="G258" s="189"/>
      <c r="H258" s="187"/>
      <c r="I258" s="189"/>
      <c r="J258" s="189"/>
      <c r="K258" s="188"/>
      <c r="L258" s="187"/>
      <c r="M258" s="188"/>
      <c r="N258" s="189"/>
      <c r="O258" s="189"/>
      <c r="P258" s="190"/>
      <c r="Q258" s="191"/>
    </row>
    <row r="259" spans="1:17" s="186" customFormat="1" ht="12.75">
      <c r="A259" s="185"/>
      <c r="C259" s="187"/>
      <c r="D259" s="187"/>
      <c r="E259" s="188"/>
      <c r="F259" s="188"/>
      <c r="G259" s="189"/>
      <c r="H259" s="187"/>
      <c r="I259" s="189"/>
      <c r="J259" s="189"/>
      <c r="K259" s="188"/>
      <c r="L259" s="187"/>
      <c r="M259" s="188"/>
      <c r="N259" s="189"/>
      <c r="O259" s="189"/>
      <c r="P259" s="190"/>
      <c r="Q259" s="191"/>
    </row>
    <row r="260" spans="1:17" s="186" customFormat="1" ht="12.75">
      <c r="A260" s="185"/>
      <c r="C260" s="187"/>
      <c r="D260" s="187"/>
      <c r="E260" s="188"/>
      <c r="F260" s="188"/>
      <c r="G260" s="189"/>
      <c r="H260" s="187"/>
      <c r="I260" s="189"/>
      <c r="J260" s="189"/>
      <c r="K260" s="188"/>
      <c r="L260" s="187"/>
      <c r="M260" s="188"/>
      <c r="N260" s="189"/>
      <c r="O260" s="189"/>
      <c r="P260" s="190"/>
      <c r="Q260" s="191"/>
    </row>
    <row r="261" spans="1:17" s="186" customFormat="1" ht="12.75">
      <c r="A261" s="185"/>
      <c r="C261" s="187"/>
      <c r="D261" s="187"/>
      <c r="E261" s="188"/>
      <c r="F261" s="188"/>
      <c r="G261" s="189"/>
      <c r="H261" s="187"/>
      <c r="I261" s="189"/>
      <c r="J261" s="189"/>
      <c r="K261" s="188"/>
      <c r="L261" s="187"/>
      <c r="M261" s="188"/>
      <c r="N261" s="189"/>
      <c r="O261" s="189"/>
      <c r="P261" s="190"/>
      <c r="Q261" s="191"/>
    </row>
    <row r="262" spans="1:17" s="186" customFormat="1" ht="12.75">
      <c r="A262" s="185"/>
      <c r="C262" s="187"/>
      <c r="D262" s="187"/>
      <c r="E262" s="188"/>
      <c r="F262" s="188"/>
      <c r="G262" s="189"/>
      <c r="H262" s="187"/>
      <c r="I262" s="189"/>
      <c r="J262" s="189"/>
      <c r="K262" s="188"/>
      <c r="L262" s="187"/>
      <c r="M262" s="188"/>
      <c r="N262" s="189"/>
      <c r="O262" s="189"/>
      <c r="P262" s="190"/>
      <c r="Q262" s="191"/>
    </row>
    <row r="263" spans="1:17" s="186" customFormat="1" ht="12.75">
      <c r="A263" s="185"/>
      <c r="C263" s="187"/>
      <c r="D263" s="187"/>
      <c r="E263" s="188"/>
      <c r="F263" s="188"/>
      <c r="G263" s="189"/>
      <c r="H263" s="187"/>
      <c r="I263" s="189"/>
      <c r="J263" s="189"/>
      <c r="K263" s="188"/>
      <c r="L263" s="187"/>
      <c r="M263" s="188"/>
      <c r="N263" s="189"/>
      <c r="O263" s="189"/>
      <c r="P263" s="190"/>
      <c r="Q263" s="191"/>
    </row>
    <row r="264" spans="1:17" s="186" customFormat="1" ht="12.75">
      <c r="A264" s="185"/>
      <c r="C264" s="187"/>
      <c r="D264" s="187"/>
      <c r="E264" s="188"/>
      <c r="F264" s="188"/>
      <c r="G264" s="189"/>
      <c r="H264" s="187"/>
      <c r="I264" s="189"/>
      <c r="J264" s="189"/>
      <c r="K264" s="188"/>
      <c r="L264" s="187"/>
      <c r="M264" s="188"/>
      <c r="N264" s="189"/>
      <c r="O264" s="189"/>
      <c r="P264" s="190"/>
      <c r="Q264" s="191"/>
    </row>
    <row r="265" spans="1:17" s="186" customFormat="1" ht="12.75">
      <c r="A265" s="185"/>
      <c r="C265" s="187"/>
      <c r="D265" s="187"/>
      <c r="E265" s="188"/>
      <c r="F265" s="188"/>
      <c r="G265" s="189"/>
      <c r="H265" s="187"/>
      <c r="I265" s="189"/>
      <c r="J265" s="189"/>
      <c r="K265" s="188"/>
      <c r="L265" s="187"/>
      <c r="M265" s="188"/>
      <c r="N265" s="189"/>
      <c r="O265" s="189"/>
      <c r="P265" s="190"/>
      <c r="Q265" s="191"/>
    </row>
    <row r="266" spans="1:17" s="186" customFormat="1" ht="12.75">
      <c r="A266" s="185"/>
      <c r="C266" s="187"/>
      <c r="D266" s="187"/>
      <c r="E266" s="188"/>
      <c r="F266" s="188"/>
      <c r="G266" s="189"/>
      <c r="H266" s="187"/>
      <c r="I266" s="189"/>
      <c r="J266" s="189"/>
      <c r="K266" s="188"/>
      <c r="L266" s="187"/>
      <c r="M266" s="188"/>
      <c r="N266" s="189"/>
      <c r="O266" s="189"/>
      <c r="P266" s="190"/>
      <c r="Q266" s="191"/>
    </row>
    <row r="267" spans="1:17" s="186" customFormat="1" ht="12.75">
      <c r="A267" s="185"/>
      <c r="C267" s="187"/>
      <c r="D267" s="187"/>
      <c r="E267" s="188"/>
      <c r="F267" s="188"/>
      <c r="G267" s="189"/>
      <c r="H267" s="187"/>
      <c r="I267" s="189"/>
      <c r="J267" s="189"/>
      <c r="K267" s="188"/>
      <c r="L267" s="187"/>
      <c r="M267" s="188"/>
      <c r="N267" s="189"/>
      <c r="O267" s="189"/>
      <c r="P267" s="190"/>
      <c r="Q267" s="191"/>
    </row>
    <row r="268" spans="1:17" s="186" customFormat="1" ht="12.75">
      <c r="A268" s="185"/>
      <c r="C268" s="187"/>
      <c r="D268" s="187"/>
      <c r="E268" s="188"/>
      <c r="F268" s="188"/>
      <c r="G268" s="189"/>
      <c r="H268" s="187"/>
      <c r="I268" s="189"/>
      <c r="J268" s="189"/>
      <c r="K268" s="188"/>
      <c r="L268" s="187"/>
      <c r="M268" s="188"/>
      <c r="N268" s="189"/>
      <c r="O268" s="189"/>
      <c r="P268" s="190"/>
      <c r="Q268" s="191"/>
    </row>
    <row r="269" spans="1:17" s="186" customFormat="1" ht="12.75">
      <c r="A269" s="185"/>
      <c r="C269" s="187"/>
      <c r="D269" s="187"/>
      <c r="E269" s="188"/>
      <c r="F269" s="188"/>
      <c r="G269" s="189"/>
      <c r="H269" s="187"/>
      <c r="I269" s="189"/>
      <c r="J269" s="189"/>
      <c r="K269" s="188"/>
      <c r="L269" s="187"/>
      <c r="M269" s="188"/>
      <c r="N269" s="189"/>
      <c r="O269" s="189"/>
      <c r="P269" s="190"/>
      <c r="Q269" s="191"/>
    </row>
    <row r="270" spans="1:17" s="186" customFormat="1" ht="12.75">
      <c r="A270" s="185"/>
      <c r="C270" s="187"/>
      <c r="D270" s="187"/>
      <c r="E270" s="188"/>
      <c r="F270" s="188"/>
      <c r="G270" s="189"/>
      <c r="H270" s="187"/>
      <c r="I270" s="189"/>
      <c r="J270" s="189"/>
      <c r="K270" s="188"/>
      <c r="L270" s="187"/>
      <c r="M270" s="188"/>
      <c r="N270" s="189"/>
      <c r="O270" s="189"/>
      <c r="P270" s="190"/>
      <c r="Q270" s="191"/>
    </row>
    <row r="271" spans="1:17" s="186" customFormat="1" ht="12.75">
      <c r="A271" s="185"/>
      <c r="C271" s="187"/>
      <c r="D271" s="187"/>
      <c r="E271" s="188"/>
      <c r="F271" s="188"/>
      <c r="G271" s="189"/>
      <c r="H271" s="187"/>
      <c r="I271" s="189"/>
      <c r="J271" s="189"/>
      <c r="K271" s="188"/>
      <c r="L271" s="187"/>
      <c r="M271" s="188"/>
      <c r="N271" s="189"/>
      <c r="O271" s="189"/>
      <c r="P271" s="190"/>
      <c r="Q271" s="191"/>
    </row>
    <row r="272" spans="1:17" s="186" customFormat="1" ht="12.75">
      <c r="A272" s="185"/>
      <c r="C272" s="187"/>
      <c r="D272" s="187"/>
      <c r="E272" s="188"/>
      <c r="F272" s="188"/>
      <c r="G272" s="189"/>
      <c r="H272" s="187"/>
      <c r="I272" s="189"/>
      <c r="J272" s="189"/>
      <c r="K272" s="188"/>
      <c r="L272" s="187"/>
      <c r="M272" s="188"/>
      <c r="N272" s="189"/>
      <c r="O272" s="189"/>
      <c r="P272" s="190"/>
      <c r="Q272" s="191"/>
    </row>
    <row r="273" spans="1:17" s="186" customFormat="1" ht="12.75">
      <c r="A273" s="185"/>
      <c r="C273" s="187"/>
      <c r="D273" s="187"/>
      <c r="E273" s="188"/>
      <c r="F273" s="188"/>
      <c r="G273" s="189"/>
      <c r="H273" s="187"/>
      <c r="I273" s="189"/>
      <c r="J273" s="189"/>
      <c r="K273" s="188"/>
      <c r="L273" s="187"/>
      <c r="M273" s="188"/>
      <c r="N273" s="189"/>
      <c r="O273" s="189"/>
      <c r="P273" s="190"/>
      <c r="Q273" s="191"/>
    </row>
    <row r="274" spans="1:17" s="186" customFormat="1" ht="12.75">
      <c r="A274" s="185"/>
      <c r="C274" s="187"/>
      <c r="D274" s="187"/>
      <c r="E274" s="188"/>
      <c r="F274" s="188"/>
      <c r="G274" s="189"/>
      <c r="H274" s="187"/>
      <c r="I274" s="189"/>
      <c r="J274" s="189"/>
      <c r="K274" s="188"/>
      <c r="L274" s="187"/>
      <c r="M274" s="188"/>
      <c r="N274" s="189"/>
      <c r="O274" s="189"/>
      <c r="P274" s="190"/>
      <c r="Q274" s="191"/>
    </row>
    <row r="275" spans="1:17" s="186" customFormat="1" ht="12.75">
      <c r="A275" s="185"/>
      <c r="C275" s="187"/>
      <c r="D275" s="187"/>
      <c r="E275" s="188"/>
      <c r="F275" s="188"/>
      <c r="G275" s="189"/>
      <c r="H275" s="187"/>
      <c r="I275" s="189"/>
      <c r="J275" s="189"/>
      <c r="K275" s="188"/>
      <c r="L275" s="187"/>
      <c r="M275" s="188"/>
      <c r="N275" s="189"/>
      <c r="O275" s="189"/>
      <c r="P275" s="190"/>
      <c r="Q275" s="191"/>
    </row>
    <row r="276" spans="1:17" s="186" customFormat="1" ht="12.75">
      <c r="A276" s="185"/>
      <c r="C276" s="187"/>
      <c r="D276" s="187"/>
      <c r="E276" s="188"/>
      <c r="F276" s="188"/>
      <c r="G276" s="189"/>
      <c r="H276" s="187"/>
      <c r="I276" s="189"/>
      <c r="J276" s="189"/>
      <c r="K276" s="188"/>
      <c r="L276" s="187"/>
      <c r="M276" s="188"/>
      <c r="N276" s="189"/>
      <c r="O276" s="189"/>
      <c r="P276" s="190"/>
      <c r="Q276" s="191"/>
    </row>
    <row r="277" spans="1:17" s="186" customFormat="1" ht="12.75">
      <c r="A277" s="185"/>
      <c r="C277" s="187"/>
      <c r="D277" s="187"/>
      <c r="E277" s="188"/>
      <c r="F277" s="188"/>
      <c r="G277" s="189"/>
      <c r="H277" s="187"/>
      <c r="I277" s="189"/>
      <c r="J277" s="189"/>
      <c r="K277" s="188"/>
      <c r="L277" s="187"/>
      <c r="M277" s="188"/>
      <c r="N277" s="189"/>
      <c r="O277" s="189"/>
      <c r="P277" s="190"/>
      <c r="Q277" s="191"/>
    </row>
    <row r="278" spans="1:17" s="186" customFormat="1" ht="12.75">
      <c r="A278" s="185"/>
      <c r="C278" s="187"/>
      <c r="D278" s="187"/>
      <c r="E278" s="188"/>
      <c r="F278" s="188"/>
      <c r="G278" s="189"/>
      <c r="H278" s="187"/>
      <c r="I278" s="189"/>
      <c r="J278" s="189"/>
      <c r="K278" s="188"/>
      <c r="L278" s="187"/>
      <c r="M278" s="188"/>
      <c r="N278" s="189"/>
      <c r="O278" s="189"/>
      <c r="P278" s="190"/>
      <c r="Q278" s="191"/>
    </row>
    <row r="279" spans="1:17" s="186" customFormat="1" ht="12.75">
      <c r="A279" s="185"/>
      <c r="C279" s="187"/>
      <c r="D279" s="187"/>
      <c r="E279" s="188"/>
      <c r="F279" s="188"/>
      <c r="G279" s="189"/>
      <c r="H279" s="187"/>
      <c r="I279" s="189"/>
      <c r="J279" s="189"/>
      <c r="K279" s="188"/>
      <c r="L279" s="187"/>
      <c r="M279" s="188"/>
      <c r="N279" s="189"/>
      <c r="O279" s="189"/>
      <c r="P279" s="190"/>
      <c r="Q279" s="191"/>
    </row>
    <row r="280" spans="1:17" s="186" customFormat="1" ht="12.75">
      <c r="A280" s="185"/>
      <c r="C280" s="187"/>
      <c r="D280" s="187"/>
      <c r="E280" s="188"/>
      <c r="F280" s="188"/>
      <c r="G280" s="189"/>
      <c r="H280" s="187"/>
      <c r="I280" s="189"/>
      <c r="J280" s="189"/>
      <c r="K280" s="188"/>
      <c r="L280" s="187"/>
      <c r="M280" s="188"/>
      <c r="N280" s="189"/>
      <c r="O280" s="189"/>
      <c r="P280" s="190"/>
      <c r="Q280" s="191"/>
    </row>
    <row r="281" spans="1:17" s="186" customFormat="1" ht="12.75">
      <c r="A281" s="185"/>
      <c r="C281" s="187"/>
      <c r="D281" s="187"/>
      <c r="E281" s="188"/>
      <c r="F281" s="188"/>
      <c r="G281" s="189"/>
      <c r="H281" s="187"/>
      <c r="I281" s="189"/>
      <c r="J281" s="189"/>
      <c r="K281" s="188"/>
      <c r="L281" s="187"/>
      <c r="M281" s="188"/>
      <c r="N281" s="189"/>
      <c r="O281" s="189"/>
      <c r="P281" s="190"/>
      <c r="Q281" s="191"/>
    </row>
    <row r="282" spans="1:17" s="186" customFormat="1" ht="12.75">
      <c r="A282" s="185"/>
      <c r="C282" s="187"/>
      <c r="D282" s="187"/>
      <c r="E282" s="188"/>
      <c r="F282" s="188"/>
      <c r="G282" s="189"/>
      <c r="H282" s="187"/>
      <c r="I282" s="189"/>
      <c r="J282" s="189"/>
      <c r="K282" s="188"/>
      <c r="L282" s="187"/>
      <c r="M282" s="188"/>
      <c r="N282" s="189"/>
      <c r="O282" s="189"/>
      <c r="P282" s="190"/>
      <c r="Q282" s="191"/>
    </row>
    <row r="283" spans="1:17" s="186" customFormat="1" ht="12.75">
      <c r="A283" s="185"/>
      <c r="C283" s="187"/>
      <c r="D283" s="187"/>
      <c r="E283" s="188"/>
      <c r="F283" s="188"/>
      <c r="G283" s="189"/>
      <c r="H283" s="187"/>
      <c r="I283" s="189"/>
      <c r="J283" s="189"/>
      <c r="K283" s="188"/>
      <c r="L283" s="187"/>
      <c r="M283" s="188"/>
      <c r="N283" s="189"/>
      <c r="O283" s="189"/>
      <c r="P283" s="190"/>
      <c r="Q283" s="191"/>
    </row>
    <row r="284" spans="1:17" s="186" customFormat="1" ht="12.75">
      <c r="A284" s="185"/>
      <c r="C284" s="187"/>
      <c r="D284" s="187"/>
      <c r="E284" s="188"/>
      <c r="F284" s="188"/>
      <c r="G284" s="189"/>
      <c r="H284" s="187"/>
      <c r="I284" s="189"/>
      <c r="J284" s="189"/>
      <c r="K284" s="188"/>
      <c r="L284" s="187"/>
      <c r="M284" s="188"/>
      <c r="N284" s="189"/>
      <c r="O284" s="189"/>
      <c r="P284" s="190"/>
      <c r="Q284" s="191"/>
    </row>
    <row r="285" spans="1:17" s="186" customFormat="1" ht="12.75">
      <c r="A285" s="185"/>
      <c r="C285" s="187"/>
      <c r="D285" s="187"/>
      <c r="E285" s="188"/>
      <c r="F285" s="188"/>
      <c r="G285" s="189"/>
      <c r="H285" s="187"/>
      <c r="I285" s="189"/>
      <c r="J285" s="189"/>
      <c r="K285" s="188"/>
      <c r="L285" s="187"/>
      <c r="M285" s="188"/>
      <c r="N285" s="189"/>
      <c r="O285" s="189"/>
      <c r="P285" s="190"/>
      <c r="Q285" s="191"/>
    </row>
    <row r="286" spans="1:17" s="186" customFormat="1" ht="12.75">
      <c r="A286" s="185"/>
      <c r="C286" s="187"/>
      <c r="D286" s="187"/>
      <c r="E286" s="188"/>
      <c r="F286" s="188"/>
      <c r="G286" s="189"/>
      <c r="H286" s="187"/>
      <c r="I286" s="189"/>
      <c r="J286" s="189"/>
      <c r="K286" s="188"/>
      <c r="L286" s="187"/>
      <c r="M286" s="188"/>
      <c r="N286" s="189"/>
      <c r="O286" s="189"/>
      <c r="P286" s="190"/>
      <c r="Q286" s="191"/>
    </row>
    <row r="287" spans="1:17" s="186" customFormat="1" ht="12.75">
      <c r="A287" s="185"/>
      <c r="C287" s="187"/>
      <c r="D287" s="187"/>
      <c r="E287" s="188"/>
      <c r="F287" s="188"/>
      <c r="G287" s="189"/>
      <c r="H287" s="187"/>
      <c r="I287" s="189"/>
      <c r="J287" s="189"/>
      <c r="K287" s="188"/>
      <c r="L287" s="187"/>
      <c r="M287" s="188"/>
      <c r="N287" s="189"/>
      <c r="O287" s="189"/>
      <c r="P287" s="190"/>
      <c r="Q287" s="191"/>
    </row>
    <row r="288" spans="1:17" s="186" customFormat="1" ht="12.75">
      <c r="A288" s="185"/>
      <c r="C288" s="187"/>
      <c r="D288" s="187"/>
      <c r="E288" s="188"/>
      <c r="F288" s="188"/>
      <c r="G288" s="189"/>
      <c r="H288" s="187"/>
      <c r="I288" s="189"/>
      <c r="J288" s="189"/>
      <c r="K288" s="188"/>
      <c r="L288" s="187"/>
      <c r="M288" s="188"/>
      <c r="N288" s="189"/>
      <c r="O288" s="189"/>
      <c r="P288" s="190"/>
      <c r="Q288" s="191"/>
    </row>
    <row r="289" spans="1:17" s="186" customFormat="1" ht="12.75">
      <c r="A289" s="185"/>
      <c r="C289" s="187"/>
      <c r="D289" s="187"/>
      <c r="E289" s="188"/>
      <c r="F289" s="188"/>
      <c r="G289" s="189"/>
      <c r="H289" s="187"/>
      <c r="I289" s="189"/>
      <c r="J289" s="189"/>
      <c r="K289" s="188"/>
      <c r="L289" s="187"/>
      <c r="M289" s="188"/>
      <c r="N289" s="189"/>
      <c r="O289" s="189"/>
      <c r="P289" s="190"/>
      <c r="Q289" s="191"/>
    </row>
    <row r="290" spans="1:17" s="186" customFormat="1" ht="12.75">
      <c r="A290" s="185"/>
      <c r="C290" s="187"/>
      <c r="D290" s="187"/>
      <c r="E290" s="188"/>
      <c r="F290" s="188"/>
      <c r="G290" s="189"/>
      <c r="H290" s="187"/>
      <c r="I290" s="189"/>
      <c r="J290" s="189"/>
      <c r="K290" s="188"/>
      <c r="L290" s="187"/>
      <c r="M290" s="188"/>
      <c r="N290" s="189"/>
      <c r="O290" s="189"/>
      <c r="P290" s="190"/>
      <c r="Q290" s="191"/>
    </row>
    <row r="291" spans="1:17" s="186" customFormat="1" ht="12.75">
      <c r="A291" s="185"/>
      <c r="C291" s="187"/>
      <c r="D291" s="187"/>
      <c r="E291" s="188"/>
      <c r="F291" s="188"/>
      <c r="G291" s="189"/>
      <c r="H291" s="187"/>
      <c r="I291" s="189"/>
      <c r="J291" s="189"/>
      <c r="K291" s="188"/>
      <c r="L291" s="187"/>
      <c r="M291" s="188"/>
      <c r="N291" s="189"/>
      <c r="O291" s="189"/>
      <c r="P291" s="190"/>
      <c r="Q291" s="191"/>
    </row>
    <row r="292" spans="1:17" s="186" customFormat="1" ht="12.75">
      <c r="A292" s="185"/>
      <c r="C292" s="187"/>
      <c r="D292" s="187"/>
      <c r="E292" s="188"/>
      <c r="F292" s="188"/>
      <c r="G292" s="189"/>
      <c r="H292" s="187"/>
      <c r="I292" s="189"/>
      <c r="J292" s="189"/>
      <c r="K292" s="188"/>
      <c r="L292" s="187"/>
      <c r="M292" s="188"/>
      <c r="N292" s="189"/>
      <c r="O292" s="189"/>
      <c r="P292" s="190"/>
      <c r="Q292" s="191"/>
    </row>
    <row r="293" spans="1:17" s="186" customFormat="1" ht="12.75">
      <c r="A293" s="185"/>
      <c r="C293" s="187"/>
      <c r="D293" s="187"/>
      <c r="E293" s="188"/>
      <c r="F293" s="188"/>
      <c r="G293" s="189"/>
      <c r="H293" s="187"/>
      <c r="I293" s="189"/>
      <c r="J293" s="189"/>
      <c r="K293" s="188"/>
      <c r="L293" s="187"/>
      <c r="M293" s="188"/>
      <c r="N293" s="189"/>
      <c r="O293" s="189"/>
      <c r="P293" s="190"/>
      <c r="Q293" s="191"/>
    </row>
    <row r="294" spans="1:17" s="186" customFormat="1" ht="12.75">
      <c r="A294" s="185"/>
      <c r="C294" s="187"/>
      <c r="D294" s="187"/>
      <c r="E294" s="188"/>
      <c r="F294" s="188"/>
      <c r="G294" s="189"/>
      <c r="H294" s="187"/>
      <c r="I294" s="189"/>
      <c r="J294" s="189"/>
      <c r="K294" s="188"/>
      <c r="L294" s="187"/>
      <c r="M294" s="188"/>
      <c r="N294" s="189"/>
      <c r="O294" s="189"/>
      <c r="P294" s="190"/>
      <c r="Q294" s="191"/>
    </row>
    <row r="295" spans="1:17" s="186" customFormat="1" ht="12.75">
      <c r="A295" s="185"/>
      <c r="C295" s="187"/>
      <c r="D295" s="187"/>
      <c r="E295" s="188"/>
      <c r="F295" s="188"/>
      <c r="G295" s="189"/>
      <c r="H295" s="187"/>
      <c r="I295" s="189"/>
      <c r="J295" s="189"/>
      <c r="K295" s="188"/>
      <c r="L295" s="187"/>
      <c r="M295" s="188"/>
      <c r="N295" s="189"/>
      <c r="O295" s="189"/>
      <c r="P295" s="190"/>
      <c r="Q295" s="191"/>
    </row>
    <row r="296" spans="1:17" s="186" customFormat="1" ht="12.75">
      <c r="A296" s="185"/>
      <c r="C296" s="187"/>
      <c r="D296" s="187"/>
      <c r="E296" s="188"/>
      <c r="F296" s="188"/>
      <c r="G296" s="189"/>
      <c r="H296" s="187"/>
      <c r="I296" s="189"/>
      <c r="J296" s="189"/>
      <c r="K296" s="188"/>
      <c r="L296" s="187"/>
      <c r="M296" s="188"/>
      <c r="N296" s="189"/>
      <c r="O296" s="189"/>
      <c r="P296" s="190"/>
      <c r="Q296" s="191"/>
    </row>
    <row r="297" spans="1:17" s="186" customFormat="1" ht="12.75">
      <c r="A297" s="185"/>
      <c r="C297" s="187"/>
      <c r="D297" s="187"/>
      <c r="E297" s="188"/>
      <c r="F297" s="188"/>
      <c r="G297" s="189"/>
      <c r="H297" s="187"/>
      <c r="I297" s="189"/>
      <c r="J297" s="189"/>
      <c r="K297" s="188"/>
      <c r="L297" s="187"/>
      <c r="M297" s="188"/>
      <c r="N297" s="189"/>
      <c r="O297" s="189"/>
      <c r="P297" s="190"/>
      <c r="Q297" s="191"/>
    </row>
    <row r="298" spans="1:17" s="186" customFormat="1" ht="12.75">
      <c r="A298" s="185"/>
      <c r="C298" s="187"/>
      <c r="D298" s="187"/>
      <c r="E298" s="188"/>
      <c r="F298" s="188"/>
      <c r="G298" s="189"/>
      <c r="H298" s="187"/>
      <c r="I298" s="189"/>
      <c r="J298" s="189"/>
      <c r="K298" s="188"/>
      <c r="L298" s="187"/>
      <c r="M298" s="188"/>
      <c r="N298" s="189"/>
      <c r="O298" s="189"/>
      <c r="P298" s="190"/>
      <c r="Q298" s="191"/>
    </row>
    <row r="299" spans="1:17" s="186" customFormat="1" ht="12.75">
      <c r="A299" s="185"/>
      <c r="C299" s="187"/>
      <c r="D299" s="187"/>
      <c r="E299" s="188"/>
      <c r="F299" s="188"/>
      <c r="G299" s="189"/>
      <c r="H299" s="187"/>
      <c r="I299" s="189"/>
      <c r="J299" s="189"/>
      <c r="K299" s="188"/>
      <c r="L299" s="187"/>
      <c r="M299" s="188"/>
      <c r="N299" s="189"/>
      <c r="O299" s="189"/>
      <c r="P299" s="190"/>
      <c r="Q299" s="191"/>
    </row>
    <row r="300" spans="1:17" s="186" customFormat="1" ht="12.75">
      <c r="A300" s="185"/>
      <c r="C300" s="187"/>
      <c r="D300" s="187"/>
      <c r="E300" s="188"/>
      <c r="F300" s="188"/>
      <c r="G300" s="189"/>
      <c r="H300" s="187"/>
      <c r="I300" s="189"/>
      <c r="J300" s="189"/>
      <c r="K300" s="188"/>
      <c r="L300" s="187"/>
      <c r="M300" s="188"/>
      <c r="N300" s="189"/>
      <c r="O300" s="189"/>
      <c r="P300" s="190"/>
      <c r="Q300" s="191"/>
    </row>
    <row r="301" spans="1:17" s="186" customFormat="1" ht="12.75">
      <c r="A301" s="185"/>
      <c r="C301" s="187"/>
      <c r="D301" s="187"/>
      <c r="E301" s="188"/>
      <c r="F301" s="188"/>
      <c r="G301" s="189"/>
      <c r="H301" s="187"/>
      <c r="I301" s="189"/>
      <c r="J301" s="189"/>
      <c r="K301" s="188"/>
      <c r="L301" s="187"/>
      <c r="M301" s="188"/>
      <c r="N301" s="189"/>
      <c r="O301" s="189"/>
      <c r="P301" s="190"/>
      <c r="Q301" s="191"/>
    </row>
    <row r="302" spans="1:17" s="186" customFormat="1" ht="12.75">
      <c r="A302" s="185"/>
      <c r="C302" s="187"/>
      <c r="D302" s="187"/>
      <c r="E302" s="188"/>
      <c r="F302" s="188"/>
      <c r="G302" s="189"/>
      <c r="H302" s="187"/>
      <c r="I302" s="189"/>
      <c r="J302" s="189"/>
      <c r="K302" s="188"/>
      <c r="L302" s="187"/>
      <c r="M302" s="188"/>
      <c r="N302" s="189"/>
      <c r="O302" s="189"/>
      <c r="P302" s="190"/>
      <c r="Q302" s="191"/>
    </row>
    <row r="303" spans="1:17" s="186" customFormat="1" ht="12.75">
      <c r="A303" s="185"/>
      <c r="C303" s="187"/>
      <c r="D303" s="187"/>
      <c r="E303" s="188"/>
      <c r="F303" s="188"/>
      <c r="G303" s="189"/>
      <c r="H303" s="187"/>
      <c r="I303" s="189"/>
      <c r="J303" s="189"/>
      <c r="K303" s="188"/>
      <c r="L303" s="187"/>
      <c r="M303" s="188"/>
      <c r="N303" s="189"/>
      <c r="O303" s="189"/>
      <c r="P303" s="190"/>
      <c r="Q303" s="191"/>
    </row>
    <row r="304" spans="1:17" s="186" customFormat="1" ht="12.75">
      <c r="A304" s="185"/>
      <c r="C304" s="187"/>
      <c r="D304" s="187"/>
      <c r="E304" s="188"/>
      <c r="F304" s="188"/>
      <c r="G304" s="189"/>
      <c r="H304" s="187"/>
      <c r="I304" s="189"/>
      <c r="J304" s="189"/>
      <c r="K304" s="188"/>
      <c r="L304" s="187"/>
      <c r="M304" s="188"/>
      <c r="N304" s="189"/>
      <c r="O304" s="189"/>
      <c r="P304" s="190"/>
      <c r="Q304" s="191"/>
    </row>
    <row r="305" spans="1:17" s="186" customFormat="1" ht="12.75">
      <c r="A305" s="185"/>
      <c r="C305" s="187"/>
      <c r="D305" s="187"/>
      <c r="E305" s="188"/>
      <c r="F305" s="188"/>
      <c r="G305" s="189"/>
      <c r="H305" s="187"/>
      <c r="I305" s="189"/>
      <c r="J305" s="189"/>
      <c r="K305" s="188"/>
      <c r="L305" s="187"/>
      <c r="M305" s="188"/>
      <c r="N305" s="189"/>
      <c r="O305" s="189"/>
      <c r="P305" s="190"/>
      <c r="Q305" s="191"/>
    </row>
    <row r="306" spans="1:17" s="186" customFormat="1" ht="12.75">
      <c r="A306" s="185"/>
      <c r="C306" s="187"/>
      <c r="D306" s="187"/>
      <c r="E306" s="188"/>
      <c r="F306" s="188"/>
      <c r="G306" s="189"/>
      <c r="H306" s="187"/>
      <c r="I306" s="189"/>
      <c r="J306" s="189"/>
      <c r="K306" s="188"/>
      <c r="L306" s="187"/>
      <c r="M306" s="188"/>
      <c r="N306" s="189"/>
      <c r="O306" s="189"/>
      <c r="P306" s="190"/>
      <c r="Q306" s="191"/>
    </row>
    <row r="307" spans="1:17" s="186" customFormat="1" ht="12.75">
      <c r="A307" s="185"/>
      <c r="C307" s="187"/>
      <c r="D307" s="187"/>
      <c r="E307" s="188"/>
      <c r="F307" s="188"/>
      <c r="G307" s="189"/>
      <c r="H307" s="187"/>
      <c r="I307" s="189"/>
      <c r="J307" s="189"/>
      <c r="K307" s="188"/>
      <c r="L307" s="187"/>
      <c r="M307" s="188"/>
      <c r="N307" s="189"/>
      <c r="O307" s="189"/>
      <c r="P307" s="190"/>
      <c r="Q307" s="191"/>
    </row>
    <row r="308" spans="1:17" s="186" customFormat="1" ht="12.75">
      <c r="A308" s="185"/>
      <c r="C308" s="187"/>
      <c r="D308" s="187"/>
      <c r="E308" s="188"/>
      <c r="F308" s="188"/>
      <c r="G308" s="189"/>
      <c r="H308" s="187"/>
      <c r="I308" s="189"/>
      <c r="J308" s="189"/>
      <c r="K308" s="188"/>
      <c r="L308" s="187"/>
      <c r="M308" s="188"/>
      <c r="N308" s="189"/>
      <c r="O308" s="189"/>
      <c r="P308" s="190"/>
      <c r="Q308" s="191"/>
    </row>
    <row r="309" spans="1:17" s="186" customFormat="1" ht="12.75">
      <c r="A309" s="185"/>
      <c r="C309" s="187"/>
      <c r="D309" s="187"/>
      <c r="E309" s="188"/>
      <c r="F309" s="188"/>
      <c r="G309" s="189"/>
      <c r="H309" s="187"/>
      <c r="I309" s="189"/>
      <c r="J309" s="189"/>
      <c r="K309" s="188"/>
      <c r="L309" s="187"/>
      <c r="M309" s="188"/>
      <c r="N309" s="189"/>
      <c r="O309" s="189"/>
      <c r="P309" s="190"/>
      <c r="Q309" s="191"/>
    </row>
    <row r="310" spans="1:17" s="186" customFormat="1" ht="12.75">
      <c r="A310" s="185"/>
      <c r="C310" s="187"/>
      <c r="D310" s="187"/>
      <c r="E310" s="188"/>
      <c r="F310" s="188"/>
      <c r="G310" s="189"/>
      <c r="H310" s="187"/>
      <c r="I310" s="189"/>
      <c r="J310" s="189"/>
      <c r="K310" s="188"/>
      <c r="L310" s="187"/>
      <c r="M310" s="188"/>
      <c r="N310" s="189"/>
      <c r="O310" s="189"/>
      <c r="P310" s="190"/>
      <c r="Q310" s="191"/>
    </row>
    <row r="311" spans="1:17" s="186" customFormat="1" ht="12.75">
      <c r="A311" s="185"/>
      <c r="C311" s="187"/>
      <c r="D311" s="187"/>
      <c r="E311" s="188"/>
      <c r="F311" s="188"/>
      <c r="G311" s="189"/>
      <c r="H311" s="187"/>
      <c r="I311" s="189"/>
      <c r="J311" s="189"/>
      <c r="K311" s="188"/>
      <c r="L311" s="187"/>
      <c r="M311" s="188"/>
      <c r="N311" s="189"/>
      <c r="O311" s="189"/>
      <c r="P311" s="190"/>
      <c r="Q311" s="191"/>
    </row>
    <row r="312" spans="1:17" s="186" customFormat="1" ht="12.75">
      <c r="A312" s="185"/>
      <c r="C312" s="187"/>
      <c r="D312" s="187"/>
      <c r="E312" s="188"/>
      <c r="F312" s="188"/>
      <c r="G312" s="189"/>
      <c r="H312" s="187"/>
      <c r="I312" s="189"/>
      <c r="J312" s="189"/>
      <c r="K312" s="188"/>
      <c r="L312" s="187"/>
      <c r="M312" s="188"/>
      <c r="N312" s="189"/>
      <c r="O312" s="189"/>
      <c r="P312" s="190"/>
      <c r="Q312" s="191"/>
    </row>
    <row r="313" spans="1:17" s="186" customFormat="1" ht="12.75">
      <c r="A313" s="185"/>
      <c r="C313" s="187"/>
      <c r="D313" s="187"/>
      <c r="E313" s="188"/>
      <c r="F313" s="188"/>
      <c r="G313" s="189"/>
      <c r="H313" s="187"/>
      <c r="I313" s="189"/>
      <c r="J313" s="189"/>
      <c r="K313" s="188"/>
      <c r="L313" s="187"/>
      <c r="M313" s="188"/>
      <c r="N313" s="189"/>
      <c r="O313" s="189"/>
      <c r="P313" s="190"/>
      <c r="Q313" s="191"/>
    </row>
    <row r="314" spans="1:17" s="186" customFormat="1" ht="12.75">
      <c r="A314" s="185"/>
      <c r="C314" s="187"/>
      <c r="D314" s="187"/>
      <c r="E314" s="188"/>
      <c r="F314" s="188"/>
      <c r="G314" s="189"/>
      <c r="H314" s="187"/>
      <c r="I314" s="189"/>
      <c r="J314" s="189"/>
      <c r="K314" s="188"/>
      <c r="L314" s="187"/>
      <c r="M314" s="188"/>
      <c r="N314" s="189"/>
      <c r="O314" s="189"/>
      <c r="P314" s="190"/>
      <c r="Q314" s="191"/>
    </row>
    <row r="315" spans="1:17" s="186" customFormat="1" ht="12.75">
      <c r="A315" s="185"/>
      <c r="C315" s="187"/>
      <c r="D315" s="187"/>
      <c r="E315" s="188"/>
      <c r="F315" s="188"/>
      <c r="G315" s="189"/>
      <c r="H315" s="187"/>
      <c r="I315" s="189"/>
      <c r="J315" s="189"/>
      <c r="K315" s="188"/>
      <c r="L315" s="187"/>
      <c r="M315" s="188"/>
      <c r="N315" s="189"/>
      <c r="O315" s="189"/>
      <c r="P315" s="190"/>
      <c r="Q315" s="191"/>
    </row>
    <row r="316" spans="1:17" s="186" customFormat="1" ht="12.75">
      <c r="A316" s="185"/>
      <c r="C316" s="187"/>
      <c r="D316" s="187"/>
      <c r="E316" s="188"/>
      <c r="F316" s="188"/>
      <c r="G316" s="189"/>
      <c r="H316" s="187"/>
      <c r="I316" s="189"/>
      <c r="J316" s="189"/>
      <c r="K316" s="188"/>
      <c r="L316" s="187"/>
      <c r="M316" s="188"/>
      <c r="N316" s="189"/>
      <c r="O316" s="189"/>
      <c r="P316" s="190"/>
      <c r="Q316" s="191"/>
    </row>
    <row r="317" spans="1:17" s="186" customFormat="1" ht="12.75">
      <c r="A317" s="185"/>
      <c r="C317" s="187"/>
      <c r="D317" s="187"/>
      <c r="E317" s="188"/>
      <c r="F317" s="188"/>
      <c r="G317" s="189"/>
      <c r="H317" s="187"/>
      <c r="I317" s="189"/>
      <c r="J317" s="189"/>
      <c r="K317" s="188"/>
      <c r="L317" s="187"/>
      <c r="M317" s="188"/>
      <c r="N317" s="189"/>
      <c r="O317" s="189"/>
      <c r="P317" s="190"/>
      <c r="Q317" s="191"/>
    </row>
    <row r="318" spans="1:17" s="186" customFormat="1" ht="12.75">
      <c r="A318" s="185"/>
      <c r="C318" s="187"/>
      <c r="D318" s="187"/>
      <c r="E318" s="188"/>
      <c r="F318" s="188"/>
      <c r="G318" s="189"/>
      <c r="H318" s="187"/>
      <c r="I318" s="189"/>
      <c r="J318" s="189"/>
      <c r="K318" s="188"/>
      <c r="L318" s="187"/>
      <c r="M318" s="188"/>
      <c r="N318" s="189"/>
      <c r="O318" s="189"/>
      <c r="P318" s="190"/>
      <c r="Q318" s="191"/>
    </row>
    <row r="319" spans="1:17" s="186" customFormat="1" ht="12.75">
      <c r="A319" s="185"/>
      <c r="C319" s="187"/>
      <c r="D319" s="187"/>
      <c r="E319" s="188"/>
      <c r="F319" s="188"/>
      <c r="G319" s="189"/>
      <c r="H319" s="187"/>
      <c r="I319" s="189"/>
      <c r="J319" s="189"/>
      <c r="K319" s="188"/>
      <c r="L319" s="187"/>
      <c r="M319" s="188"/>
      <c r="N319" s="189"/>
      <c r="O319" s="189"/>
      <c r="P319" s="190"/>
      <c r="Q319" s="191"/>
    </row>
    <row r="320" spans="1:17" s="186" customFormat="1" ht="12.75">
      <c r="A320" s="185"/>
      <c r="C320" s="187"/>
      <c r="D320" s="187"/>
      <c r="E320" s="188"/>
      <c r="F320" s="188"/>
      <c r="G320" s="189"/>
      <c r="H320" s="187"/>
      <c r="I320" s="189"/>
      <c r="J320" s="189"/>
      <c r="K320" s="188"/>
      <c r="L320" s="187"/>
      <c r="M320" s="188"/>
      <c r="N320" s="189"/>
      <c r="O320" s="189"/>
      <c r="P320" s="190"/>
      <c r="Q320" s="191"/>
    </row>
    <row r="321" spans="1:17" s="186" customFormat="1" ht="12.75">
      <c r="A321" s="185"/>
      <c r="C321" s="187"/>
      <c r="D321" s="187"/>
      <c r="E321" s="188"/>
      <c r="F321" s="188"/>
      <c r="G321" s="189"/>
      <c r="H321" s="187"/>
      <c r="I321" s="189"/>
      <c r="J321" s="189"/>
      <c r="K321" s="188"/>
      <c r="L321" s="187"/>
      <c r="M321" s="188"/>
      <c r="N321" s="189"/>
      <c r="O321" s="189"/>
      <c r="P321" s="190"/>
      <c r="Q321" s="191"/>
    </row>
    <row r="322" spans="1:17" s="186" customFormat="1" ht="12.75">
      <c r="A322" s="185"/>
      <c r="C322" s="187"/>
      <c r="D322" s="187"/>
      <c r="E322" s="188"/>
      <c r="F322" s="188"/>
      <c r="G322" s="189"/>
      <c r="H322" s="187"/>
      <c r="I322" s="189"/>
      <c r="J322" s="189"/>
      <c r="K322" s="188"/>
      <c r="L322" s="187"/>
      <c r="M322" s="188"/>
      <c r="N322" s="189"/>
      <c r="O322" s="189"/>
      <c r="P322" s="190"/>
      <c r="Q322" s="191"/>
    </row>
    <row r="323" spans="1:17" s="186" customFormat="1" ht="12.75">
      <c r="A323" s="185"/>
      <c r="C323" s="187"/>
      <c r="D323" s="187"/>
      <c r="E323" s="188"/>
      <c r="F323" s="188"/>
      <c r="G323" s="189"/>
      <c r="H323" s="187"/>
      <c r="I323" s="189"/>
      <c r="J323" s="189"/>
      <c r="K323" s="188"/>
      <c r="L323" s="187"/>
      <c r="M323" s="188"/>
      <c r="N323" s="189"/>
      <c r="O323" s="189"/>
      <c r="P323" s="190"/>
      <c r="Q323" s="191"/>
    </row>
    <row r="324" spans="1:17" s="186" customFormat="1" ht="12.75">
      <c r="A324" s="185"/>
      <c r="C324" s="187"/>
      <c r="D324" s="187"/>
      <c r="E324" s="188"/>
      <c r="F324" s="188"/>
      <c r="G324" s="189"/>
      <c r="H324" s="187"/>
      <c r="I324" s="189"/>
      <c r="J324" s="189"/>
      <c r="K324" s="188"/>
      <c r="L324" s="187"/>
      <c r="M324" s="188"/>
      <c r="N324" s="189"/>
      <c r="O324" s="189"/>
      <c r="P324" s="190"/>
      <c r="Q324" s="191"/>
    </row>
    <row r="325" spans="1:17" s="186" customFormat="1" ht="12.75">
      <c r="A325" s="185"/>
      <c r="C325" s="187"/>
      <c r="D325" s="187"/>
      <c r="E325" s="188"/>
      <c r="F325" s="188"/>
      <c r="G325" s="189"/>
      <c r="H325" s="187"/>
      <c r="I325" s="189"/>
      <c r="J325" s="189"/>
      <c r="K325" s="188"/>
      <c r="L325" s="187"/>
      <c r="M325" s="188"/>
      <c r="N325" s="189"/>
      <c r="O325" s="189"/>
      <c r="P325" s="190"/>
      <c r="Q325" s="191"/>
    </row>
    <row r="326" spans="1:17" s="186" customFormat="1" ht="12.75">
      <c r="A326" s="185"/>
      <c r="C326" s="187"/>
      <c r="D326" s="187"/>
      <c r="E326" s="188"/>
      <c r="F326" s="188"/>
      <c r="G326" s="189"/>
      <c r="H326" s="187"/>
      <c r="I326" s="189"/>
      <c r="J326" s="189"/>
      <c r="K326" s="188"/>
      <c r="L326" s="187"/>
      <c r="M326" s="188"/>
      <c r="N326" s="189"/>
      <c r="O326" s="189"/>
      <c r="P326" s="190"/>
      <c r="Q326" s="191"/>
    </row>
    <row r="327" spans="1:17" s="186" customFormat="1" ht="12.75">
      <c r="A327" s="185"/>
      <c r="C327" s="187"/>
      <c r="D327" s="187"/>
      <c r="E327" s="188"/>
      <c r="F327" s="188"/>
      <c r="G327" s="189"/>
      <c r="H327" s="187"/>
      <c r="I327" s="189"/>
      <c r="J327" s="189"/>
      <c r="K327" s="188"/>
      <c r="L327" s="187"/>
      <c r="M327" s="188"/>
      <c r="N327" s="189"/>
      <c r="O327" s="189"/>
      <c r="P327" s="190"/>
      <c r="Q327" s="191"/>
    </row>
    <row r="328" spans="1:17" s="186" customFormat="1" ht="12.75">
      <c r="A328" s="185"/>
      <c r="C328" s="187"/>
      <c r="D328" s="187"/>
      <c r="E328" s="188"/>
      <c r="F328" s="188"/>
      <c r="G328" s="189"/>
      <c r="H328" s="187"/>
      <c r="I328" s="189"/>
      <c r="J328" s="189"/>
      <c r="K328" s="188"/>
      <c r="L328" s="187"/>
      <c r="M328" s="188"/>
      <c r="N328" s="189"/>
      <c r="O328" s="189"/>
      <c r="P328" s="190"/>
      <c r="Q328" s="191"/>
    </row>
    <row r="329" spans="1:17" s="186" customFormat="1" ht="12.75">
      <c r="A329" s="185"/>
      <c r="C329" s="187"/>
      <c r="D329" s="187"/>
      <c r="E329" s="188"/>
      <c r="F329" s="188"/>
      <c r="G329" s="189"/>
      <c r="H329" s="187"/>
      <c r="I329" s="189"/>
      <c r="J329" s="189"/>
      <c r="K329" s="188"/>
      <c r="L329" s="187"/>
      <c r="M329" s="188"/>
      <c r="N329" s="189"/>
      <c r="O329" s="189"/>
      <c r="P329" s="190"/>
      <c r="Q329" s="191"/>
    </row>
    <row r="330" spans="1:17" s="186" customFormat="1" ht="12.75">
      <c r="A330" s="185"/>
      <c r="C330" s="187"/>
      <c r="D330" s="187"/>
      <c r="E330" s="188"/>
      <c r="F330" s="188"/>
      <c r="G330" s="189"/>
      <c r="H330" s="187"/>
      <c r="I330" s="189"/>
      <c r="J330" s="189"/>
      <c r="K330" s="188"/>
      <c r="L330" s="187"/>
      <c r="M330" s="188"/>
      <c r="N330" s="189"/>
      <c r="O330" s="189"/>
      <c r="P330" s="190"/>
      <c r="Q330" s="191"/>
    </row>
    <row r="331" spans="1:17" s="186" customFormat="1" ht="12.75">
      <c r="A331" s="185"/>
      <c r="C331" s="187"/>
      <c r="D331" s="187"/>
      <c r="E331" s="188"/>
      <c r="F331" s="188"/>
      <c r="G331" s="189"/>
      <c r="H331" s="187"/>
      <c r="I331" s="189"/>
      <c r="J331" s="189"/>
      <c r="K331" s="188"/>
      <c r="L331" s="187"/>
      <c r="M331" s="188"/>
      <c r="N331" s="189"/>
      <c r="O331" s="189"/>
      <c r="P331" s="190"/>
      <c r="Q331" s="191"/>
    </row>
    <row r="332" spans="1:17" s="186" customFormat="1" ht="12.75">
      <c r="A332" s="185"/>
      <c r="C332" s="187"/>
      <c r="D332" s="187"/>
      <c r="E332" s="188"/>
      <c r="F332" s="188"/>
      <c r="G332" s="189"/>
      <c r="H332" s="187"/>
      <c r="I332" s="189"/>
      <c r="J332" s="189"/>
      <c r="K332" s="188"/>
      <c r="L332" s="187"/>
      <c r="M332" s="188"/>
      <c r="N332" s="189"/>
      <c r="O332" s="189"/>
      <c r="P332" s="190"/>
      <c r="Q332" s="191"/>
    </row>
    <row r="333" spans="1:17" s="186" customFormat="1" ht="12.75">
      <c r="A333" s="185"/>
      <c r="C333" s="187"/>
      <c r="D333" s="187"/>
      <c r="E333" s="188"/>
      <c r="F333" s="188"/>
      <c r="G333" s="189"/>
      <c r="H333" s="187"/>
      <c r="I333" s="189"/>
      <c r="J333" s="189"/>
      <c r="K333" s="188"/>
      <c r="L333" s="187"/>
      <c r="M333" s="188"/>
      <c r="N333" s="189"/>
      <c r="O333" s="189"/>
      <c r="P333" s="190"/>
      <c r="Q333" s="191"/>
    </row>
    <row r="334" spans="1:17" s="186" customFormat="1" ht="12.75">
      <c r="A334" s="185"/>
      <c r="C334" s="187"/>
      <c r="D334" s="187"/>
      <c r="E334" s="188"/>
      <c r="F334" s="188"/>
      <c r="G334" s="189"/>
      <c r="H334" s="187"/>
      <c r="I334" s="189"/>
      <c r="J334" s="189"/>
      <c r="K334" s="188"/>
      <c r="L334" s="187"/>
      <c r="M334" s="188"/>
      <c r="N334" s="189"/>
      <c r="O334" s="189"/>
      <c r="P334" s="190"/>
      <c r="Q334" s="191"/>
    </row>
    <row r="335" spans="1:17" s="186" customFormat="1" ht="12.75">
      <c r="A335" s="185"/>
      <c r="C335" s="187"/>
      <c r="D335" s="187"/>
      <c r="E335" s="188"/>
      <c r="F335" s="188"/>
      <c r="G335" s="189"/>
      <c r="H335" s="187"/>
      <c r="I335" s="189"/>
      <c r="J335" s="189"/>
      <c r="K335" s="188"/>
      <c r="L335" s="187"/>
      <c r="M335" s="188"/>
      <c r="N335" s="189"/>
      <c r="O335" s="189"/>
      <c r="P335" s="190"/>
      <c r="Q335" s="191"/>
    </row>
    <row r="336" spans="1:17" s="186" customFormat="1" ht="12.75">
      <c r="A336" s="185"/>
      <c r="C336" s="187"/>
      <c r="D336" s="187"/>
      <c r="E336" s="188"/>
      <c r="F336" s="188"/>
      <c r="G336" s="189"/>
      <c r="H336" s="187"/>
      <c r="I336" s="189"/>
      <c r="J336" s="189"/>
      <c r="K336" s="188"/>
      <c r="L336" s="187"/>
      <c r="M336" s="188"/>
      <c r="N336" s="189"/>
      <c r="O336" s="189"/>
      <c r="P336" s="190"/>
      <c r="Q336" s="191"/>
    </row>
    <row r="337" spans="1:17" s="186" customFormat="1" ht="12.75">
      <c r="A337" s="185"/>
      <c r="C337" s="187"/>
      <c r="D337" s="187"/>
      <c r="E337" s="188"/>
      <c r="F337" s="188"/>
      <c r="G337" s="189"/>
      <c r="H337" s="187"/>
      <c r="I337" s="189"/>
      <c r="J337" s="189"/>
      <c r="K337" s="188"/>
      <c r="L337" s="187"/>
      <c r="M337" s="188"/>
      <c r="N337" s="189"/>
      <c r="O337" s="189"/>
      <c r="P337" s="190"/>
      <c r="Q337" s="191"/>
    </row>
    <row r="338" spans="1:17" s="186" customFormat="1" ht="12.75">
      <c r="A338" s="185"/>
      <c r="C338" s="187"/>
      <c r="D338" s="187"/>
      <c r="E338" s="188"/>
      <c r="F338" s="188"/>
      <c r="G338" s="189"/>
      <c r="H338" s="187"/>
      <c r="I338" s="189"/>
      <c r="J338" s="189"/>
      <c r="K338" s="188"/>
      <c r="L338" s="187"/>
      <c r="M338" s="188"/>
      <c r="N338" s="189"/>
      <c r="O338" s="189"/>
      <c r="P338" s="190"/>
      <c r="Q338" s="191"/>
    </row>
    <row r="339" spans="1:17" s="186" customFormat="1" ht="12.75">
      <c r="A339" s="185"/>
      <c r="C339" s="187"/>
      <c r="D339" s="187"/>
      <c r="E339" s="188"/>
      <c r="F339" s="188"/>
      <c r="G339" s="189"/>
      <c r="H339" s="187"/>
      <c r="I339" s="189"/>
      <c r="J339" s="189"/>
      <c r="K339" s="188"/>
      <c r="L339" s="187"/>
      <c r="M339" s="188"/>
      <c r="N339" s="189"/>
      <c r="O339" s="189"/>
      <c r="P339" s="190"/>
      <c r="Q339" s="191"/>
    </row>
    <row r="340" spans="1:17" s="186" customFormat="1" ht="12.75">
      <c r="A340" s="185"/>
      <c r="C340" s="187"/>
      <c r="D340" s="187"/>
      <c r="E340" s="188"/>
      <c r="F340" s="188"/>
      <c r="G340" s="189"/>
      <c r="H340" s="187"/>
      <c r="I340" s="189"/>
      <c r="J340" s="189"/>
      <c r="K340" s="188"/>
      <c r="L340" s="187"/>
      <c r="M340" s="188"/>
      <c r="N340" s="189"/>
      <c r="O340" s="189"/>
      <c r="P340" s="190"/>
      <c r="Q340" s="191"/>
    </row>
    <row r="341" spans="1:17" s="186" customFormat="1" ht="12.75">
      <c r="A341" s="185"/>
      <c r="C341" s="187"/>
      <c r="D341" s="187"/>
      <c r="E341" s="188"/>
      <c r="F341" s="188"/>
      <c r="G341" s="189"/>
      <c r="H341" s="187"/>
      <c r="I341" s="189"/>
      <c r="J341" s="189"/>
      <c r="K341" s="188"/>
      <c r="L341" s="187"/>
      <c r="M341" s="188"/>
      <c r="N341" s="189"/>
      <c r="O341" s="189"/>
      <c r="P341" s="190"/>
      <c r="Q341" s="191"/>
    </row>
    <row r="342" spans="1:17" s="186" customFormat="1" ht="12.75">
      <c r="A342" s="185"/>
      <c r="C342" s="187"/>
      <c r="D342" s="187"/>
      <c r="E342" s="188"/>
      <c r="F342" s="188"/>
      <c r="G342" s="189"/>
      <c r="H342" s="187"/>
      <c r="I342" s="189"/>
      <c r="J342" s="189"/>
      <c r="K342" s="188"/>
      <c r="L342" s="187"/>
      <c r="M342" s="188"/>
      <c r="N342" s="189"/>
      <c r="O342" s="189"/>
      <c r="P342" s="190"/>
      <c r="Q342" s="191"/>
    </row>
    <row r="343" spans="1:17" s="186" customFormat="1" ht="12.75">
      <c r="A343" s="185"/>
      <c r="C343" s="187"/>
      <c r="D343" s="187"/>
      <c r="E343" s="188"/>
      <c r="F343" s="188"/>
      <c r="G343" s="189"/>
      <c r="H343" s="187"/>
      <c r="I343" s="189"/>
      <c r="J343" s="189"/>
      <c r="K343" s="188"/>
      <c r="L343" s="187"/>
      <c r="M343" s="188"/>
      <c r="N343" s="189"/>
      <c r="O343" s="189"/>
      <c r="P343" s="190"/>
      <c r="Q343" s="191"/>
    </row>
    <row r="344" spans="1:17" s="186" customFormat="1" ht="12.75">
      <c r="A344" s="185"/>
      <c r="C344" s="187"/>
      <c r="D344" s="187"/>
      <c r="E344" s="188"/>
      <c r="F344" s="188"/>
      <c r="G344" s="189"/>
      <c r="H344" s="187"/>
      <c r="I344" s="189"/>
      <c r="J344" s="189"/>
      <c r="K344" s="188"/>
      <c r="L344" s="187"/>
      <c r="M344" s="188"/>
      <c r="N344" s="189"/>
      <c r="O344" s="189"/>
      <c r="P344" s="190"/>
      <c r="Q344" s="191"/>
    </row>
    <row r="345" spans="1:17" s="186" customFormat="1" ht="12.75">
      <c r="A345" s="185"/>
      <c r="C345" s="187"/>
      <c r="D345" s="187"/>
      <c r="E345" s="188"/>
      <c r="F345" s="188"/>
      <c r="G345" s="189"/>
      <c r="H345" s="187"/>
      <c r="I345" s="189"/>
      <c r="J345" s="189"/>
      <c r="K345" s="188"/>
      <c r="L345" s="187"/>
      <c r="M345" s="188"/>
      <c r="N345" s="189"/>
      <c r="O345" s="189"/>
      <c r="P345" s="190"/>
      <c r="Q345" s="191"/>
    </row>
    <row r="346" spans="1:17" s="186" customFormat="1" ht="12.75">
      <c r="A346" s="185"/>
      <c r="C346" s="187"/>
      <c r="D346" s="187"/>
      <c r="E346" s="188"/>
      <c r="F346" s="188"/>
      <c r="G346" s="189"/>
      <c r="H346" s="187"/>
      <c r="I346" s="189"/>
      <c r="J346" s="189"/>
      <c r="K346" s="188"/>
      <c r="L346" s="187"/>
      <c r="M346" s="188"/>
      <c r="N346" s="189"/>
      <c r="O346" s="189"/>
      <c r="P346" s="190"/>
      <c r="Q346" s="191"/>
    </row>
    <row r="347" spans="1:17" s="186" customFormat="1" ht="12.75">
      <c r="A347" s="185"/>
      <c r="C347" s="187"/>
      <c r="D347" s="187"/>
      <c r="E347" s="188"/>
      <c r="F347" s="188"/>
      <c r="G347" s="189"/>
      <c r="H347" s="187"/>
      <c r="I347" s="189"/>
      <c r="J347" s="189"/>
      <c r="K347" s="188"/>
      <c r="L347" s="187"/>
      <c r="M347" s="188"/>
      <c r="N347" s="189"/>
      <c r="O347" s="189"/>
      <c r="P347" s="190"/>
      <c r="Q347" s="191"/>
    </row>
    <row r="348" spans="1:17" s="186" customFormat="1" ht="12.75">
      <c r="A348" s="185"/>
      <c r="C348" s="187"/>
      <c r="D348" s="187"/>
      <c r="E348" s="188"/>
      <c r="F348" s="188"/>
      <c r="G348" s="189"/>
      <c r="H348" s="187"/>
      <c r="I348" s="189"/>
      <c r="J348" s="189"/>
      <c r="K348" s="188"/>
      <c r="L348" s="187"/>
      <c r="M348" s="188"/>
      <c r="N348" s="189"/>
      <c r="O348" s="189"/>
      <c r="P348" s="190"/>
      <c r="Q348" s="191"/>
    </row>
    <row r="349" spans="1:17" s="186" customFormat="1" ht="12.75">
      <c r="A349" s="185"/>
      <c r="C349" s="187"/>
      <c r="D349" s="187"/>
      <c r="E349" s="188"/>
      <c r="F349" s="188"/>
      <c r="G349" s="189"/>
      <c r="H349" s="187"/>
      <c r="I349" s="189"/>
      <c r="J349" s="189"/>
      <c r="K349" s="188"/>
      <c r="L349" s="187"/>
      <c r="M349" s="188"/>
      <c r="N349" s="189"/>
      <c r="O349" s="189"/>
      <c r="P349" s="190"/>
      <c r="Q349" s="191"/>
    </row>
    <row r="350" spans="1:17" s="186" customFormat="1" ht="12.75">
      <c r="A350" s="185"/>
      <c r="C350" s="187"/>
      <c r="D350" s="187"/>
      <c r="E350" s="188"/>
      <c r="F350" s="188"/>
      <c r="G350" s="189"/>
      <c r="H350" s="187"/>
      <c r="I350" s="189"/>
      <c r="J350" s="189"/>
      <c r="K350" s="188"/>
      <c r="L350" s="187"/>
      <c r="M350" s="188"/>
      <c r="N350" s="189"/>
      <c r="O350" s="189"/>
      <c r="P350" s="190"/>
      <c r="Q350" s="191"/>
    </row>
    <row r="351" spans="1:17" s="186" customFormat="1" ht="12.75">
      <c r="A351" s="185"/>
      <c r="C351" s="187"/>
      <c r="D351" s="187"/>
      <c r="E351" s="188"/>
      <c r="F351" s="188"/>
      <c r="G351" s="189"/>
      <c r="H351" s="187"/>
      <c r="I351" s="189"/>
      <c r="J351" s="189"/>
      <c r="K351" s="188"/>
      <c r="L351" s="187"/>
      <c r="M351" s="188"/>
      <c r="N351" s="189"/>
      <c r="O351" s="189"/>
      <c r="P351" s="190"/>
      <c r="Q351" s="191"/>
    </row>
    <row r="352" spans="1:17" s="186" customFormat="1" ht="12.75">
      <c r="A352" s="185"/>
      <c r="C352" s="187"/>
      <c r="D352" s="187"/>
      <c r="E352" s="188"/>
      <c r="F352" s="188"/>
      <c r="G352" s="189"/>
      <c r="H352" s="187"/>
      <c r="I352" s="189"/>
      <c r="J352" s="189"/>
      <c r="K352" s="188"/>
      <c r="L352" s="187"/>
      <c r="M352" s="188"/>
      <c r="N352" s="189"/>
      <c r="O352" s="189"/>
      <c r="P352" s="190"/>
      <c r="Q352" s="191"/>
    </row>
    <row r="353" spans="1:17" s="186" customFormat="1" ht="12.75">
      <c r="A353" s="185"/>
      <c r="C353" s="187"/>
      <c r="D353" s="187"/>
      <c r="E353" s="188"/>
      <c r="F353" s="188"/>
      <c r="G353" s="189"/>
      <c r="H353" s="187"/>
      <c r="I353" s="189"/>
      <c r="J353" s="189"/>
      <c r="K353" s="188"/>
      <c r="L353" s="187"/>
      <c r="M353" s="188"/>
      <c r="N353" s="189"/>
      <c r="O353" s="189"/>
      <c r="P353" s="190"/>
      <c r="Q353" s="191"/>
    </row>
    <row r="354" spans="1:17" s="186" customFormat="1" ht="12.75">
      <c r="A354" s="185"/>
      <c r="C354" s="187"/>
      <c r="D354" s="187"/>
      <c r="E354" s="188"/>
      <c r="F354" s="188"/>
      <c r="G354" s="189"/>
      <c r="H354" s="187"/>
      <c r="I354" s="189"/>
      <c r="J354" s="189"/>
      <c r="K354" s="188"/>
      <c r="L354" s="187"/>
      <c r="M354" s="188"/>
      <c r="N354" s="189"/>
      <c r="O354" s="189"/>
      <c r="P354" s="190"/>
      <c r="Q354" s="191"/>
    </row>
    <row r="355" spans="1:17" s="186" customFormat="1" ht="12.75">
      <c r="A355" s="185"/>
      <c r="C355" s="187"/>
      <c r="D355" s="187"/>
      <c r="E355" s="188"/>
      <c r="F355" s="188"/>
      <c r="G355" s="189"/>
      <c r="H355" s="187"/>
      <c r="I355" s="189"/>
      <c r="J355" s="189"/>
      <c r="K355" s="188"/>
      <c r="L355" s="187"/>
      <c r="M355" s="188"/>
      <c r="N355" s="189"/>
      <c r="O355" s="189"/>
      <c r="P355" s="190"/>
      <c r="Q355" s="191"/>
    </row>
    <row r="356" spans="1:17" s="186" customFormat="1" ht="12.75">
      <c r="A356" s="185"/>
      <c r="C356" s="187"/>
      <c r="D356" s="187"/>
      <c r="E356" s="188"/>
      <c r="F356" s="188"/>
      <c r="G356" s="189"/>
      <c r="H356" s="187"/>
      <c r="I356" s="189"/>
      <c r="J356" s="189"/>
      <c r="K356" s="188"/>
      <c r="L356" s="187"/>
      <c r="M356" s="188"/>
      <c r="N356" s="189"/>
      <c r="O356" s="189"/>
      <c r="P356" s="190"/>
      <c r="Q356" s="191"/>
    </row>
    <row r="357" spans="1:17" s="186" customFormat="1" ht="12.75">
      <c r="A357" s="185"/>
      <c r="C357" s="187"/>
      <c r="D357" s="187"/>
      <c r="E357" s="188"/>
      <c r="F357" s="188"/>
      <c r="G357" s="189"/>
      <c r="H357" s="187"/>
      <c r="I357" s="189"/>
      <c r="J357" s="189"/>
      <c r="K357" s="188"/>
      <c r="L357" s="187"/>
      <c r="M357" s="188"/>
      <c r="N357" s="189"/>
      <c r="O357" s="189"/>
      <c r="P357" s="190"/>
      <c r="Q357" s="191"/>
    </row>
    <row r="358" spans="1:17" s="186" customFormat="1" ht="12.75">
      <c r="A358" s="185"/>
      <c r="C358" s="187"/>
      <c r="D358" s="187"/>
      <c r="E358" s="188"/>
      <c r="F358" s="188"/>
      <c r="G358" s="189"/>
      <c r="H358" s="187"/>
      <c r="I358" s="189"/>
      <c r="J358" s="189"/>
      <c r="K358" s="188"/>
      <c r="L358" s="187"/>
      <c r="M358" s="188"/>
      <c r="N358" s="189"/>
      <c r="O358" s="189"/>
      <c r="P358" s="190"/>
      <c r="Q358" s="191"/>
    </row>
    <row r="359" spans="1:17" s="186" customFormat="1" ht="12.75">
      <c r="A359" s="185"/>
      <c r="C359" s="187"/>
      <c r="D359" s="187"/>
      <c r="E359" s="188"/>
      <c r="F359" s="188"/>
      <c r="G359" s="189"/>
      <c r="H359" s="187"/>
      <c r="I359" s="189"/>
      <c r="J359" s="189"/>
      <c r="K359" s="188"/>
      <c r="L359" s="187"/>
      <c r="M359" s="188"/>
      <c r="N359" s="189"/>
      <c r="O359" s="189"/>
      <c r="P359" s="190"/>
      <c r="Q359" s="191"/>
    </row>
    <row r="360" spans="1:17" s="186" customFormat="1" ht="12.75">
      <c r="A360" s="185"/>
      <c r="C360" s="187"/>
      <c r="D360" s="187"/>
      <c r="E360" s="188"/>
      <c r="F360" s="188"/>
      <c r="G360" s="189"/>
      <c r="H360" s="187"/>
      <c r="I360" s="189"/>
      <c r="J360" s="189"/>
      <c r="K360" s="188"/>
      <c r="L360" s="187"/>
      <c r="M360" s="188"/>
      <c r="N360" s="189"/>
      <c r="O360" s="189"/>
      <c r="P360" s="190"/>
      <c r="Q360" s="191"/>
    </row>
    <row r="361" spans="1:17" s="186" customFormat="1" ht="12.75">
      <c r="A361" s="185"/>
      <c r="C361" s="187"/>
      <c r="D361" s="187"/>
      <c r="E361" s="188"/>
      <c r="F361" s="188"/>
      <c r="G361" s="189"/>
      <c r="H361" s="187"/>
      <c r="I361" s="189"/>
      <c r="J361" s="189"/>
      <c r="K361" s="188"/>
      <c r="L361" s="187"/>
      <c r="M361" s="188"/>
      <c r="N361" s="189"/>
      <c r="O361" s="189"/>
      <c r="P361" s="190"/>
      <c r="Q361" s="191"/>
    </row>
    <row r="362" spans="1:17" s="186" customFormat="1" ht="12.75">
      <c r="A362" s="185"/>
      <c r="C362" s="187"/>
      <c r="D362" s="187"/>
      <c r="E362" s="188"/>
      <c r="F362" s="188"/>
      <c r="G362" s="189"/>
      <c r="H362" s="187"/>
      <c r="I362" s="189"/>
      <c r="J362" s="189"/>
      <c r="K362" s="188"/>
      <c r="L362" s="187"/>
      <c r="M362" s="188"/>
      <c r="N362" s="189"/>
      <c r="O362" s="189"/>
      <c r="P362" s="190"/>
      <c r="Q362" s="191"/>
    </row>
    <row r="363" spans="1:17" s="186" customFormat="1" ht="12.75">
      <c r="A363" s="185"/>
      <c r="C363" s="187"/>
      <c r="D363" s="187"/>
      <c r="E363" s="188"/>
      <c r="F363" s="188"/>
      <c r="G363" s="189"/>
      <c r="H363" s="187"/>
      <c r="I363" s="189"/>
      <c r="J363" s="189"/>
      <c r="K363" s="188"/>
      <c r="L363" s="187"/>
      <c r="M363" s="188"/>
      <c r="N363" s="189"/>
      <c r="O363" s="189"/>
      <c r="P363" s="190"/>
      <c r="Q363" s="191"/>
    </row>
    <row r="364" spans="1:17" s="186" customFormat="1" ht="12.75">
      <c r="A364" s="185"/>
      <c r="C364" s="187"/>
      <c r="D364" s="187"/>
      <c r="E364" s="188"/>
      <c r="F364" s="188"/>
      <c r="G364" s="189"/>
      <c r="H364" s="187"/>
      <c r="I364" s="189"/>
      <c r="J364" s="189"/>
      <c r="K364" s="188"/>
      <c r="L364" s="187"/>
      <c r="M364" s="188"/>
      <c r="N364" s="189"/>
      <c r="O364" s="189"/>
      <c r="P364" s="190"/>
      <c r="Q364" s="191"/>
    </row>
    <row r="365" spans="1:17" s="186" customFormat="1" ht="12.75">
      <c r="A365" s="185"/>
      <c r="C365" s="187"/>
      <c r="D365" s="187"/>
      <c r="E365" s="188"/>
      <c r="F365" s="188"/>
      <c r="G365" s="189"/>
      <c r="H365" s="187"/>
      <c r="I365" s="189"/>
      <c r="J365" s="189"/>
      <c r="K365" s="188"/>
      <c r="L365" s="187"/>
      <c r="M365" s="188"/>
      <c r="N365" s="189"/>
      <c r="O365" s="189"/>
      <c r="P365" s="190"/>
      <c r="Q365" s="191"/>
    </row>
    <row r="366" spans="1:17" s="186" customFormat="1" ht="12.75">
      <c r="A366" s="185"/>
      <c r="C366" s="187"/>
      <c r="D366" s="187"/>
      <c r="E366" s="188"/>
      <c r="F366" s="188"/>
      <c r="G366" s="189"/>
      <c r="H366" s="187"/>
      <c r="I366" s="189"/>
      <c r="J366" s="189"/>
      <c r="K366" s="188"/>
      <c r="L366" s="187"/>
      <c r="M366" s="188"/>
      <c r="N366" s="189"/>
      <c r="O366" s="189"/>
      <c r="P366" s="190"/>
      <c r="Q366" s="191"/>
    </row>
    <row r="367" spans="1:17" s="186" customFormat="1" ht="12.75">
      <c r="A367" s="185"/>
      <c r="C367" s="187"/>
      <c r="D367" s="187"/>
      <c r="E367" s="188"/>
      <c r="F367" s="188"/>
      <c r="G367" s="189"/>
      <c r="H367" s="187"/>
      <c r="I367" s="189"/>
      <c r="J367" s="189"/>
      <c r="K367" s="188"/>
      <c r="L367" s="187"/>
      <c r="M367" s="188"/>
      <c r="N367" s="189"/>
      <c r="O367" s="189"/>
      <c r="P367" s="190"/>
      <c r="Q367" s="191"/>
    </row>
    <row r="368" spans="1:17" s="186" customFormat="1" ht="12.75">
      <c r="A368" s="185"/>
      <c r="C368" s="187"/>
      <c r="D368" s="187"/>
      <c r="E368" s="188"/>
      <c r="F368" s="188"/>
      <c r="G368" s="189"/>
      <c r="H368" s="187"/>
      <c r="I368" s="189"/>
      <c r="J368" s="189"/>
      <c r="K368" s="188"/>
      <c r="L368" s="187"/>
      <c r="M368" s="188"/>
      <c r="N368" s="189"/>
      <c r="O368" s="189"/>
      <c r="P368" s="190"/>
      <c r="Q368" s="191"/>
    </row>
    <row r="369" spans="1:17" s="186" customFormat="1" ht="12.75">
      <c r="A369" s="185"/>
      <c r="C369" s="187"/>
      <c r="D369" s="187"/>
      <c r="E369" s="188"/>
      <c r="F369" s="188"/>
      <c r="G369" s="189"/>
      <c r="H369" s="187"/>
      <c r="I369" s="189"/>
      <c r="J369" s="189"/>
      <c r="K369" s="188"/>
      <c r="L369" s="187"/>
      <c r="M369" s="188"/>
      <c r="N369" s="189"/>
      <c r="O369" s="189"/>
      <c r="P369" s="190"/>
      <c r="Q369" s="191"/>
    </row>
    <row r="370" spans="1:17" s="186" customFormat="1" ht="12.75">
      <c r="A370" s="185"/>
      <c r="C370" s="187"/>
      <c r="D370" s="187"/>
      <c r="E370" s="188"/>
      <c r="F370" s="188"/>
      <c r="G370" s="189"/>
      <c r="H370" s="187"/>
      <c r="I370" s="189"/>
      <c r="J370" s="189"/>
      <c r="K370" s="188"/>
      <c r="L370" s="187"/>
      <c r="M370" s="188"/>
      <c r="N370" s="189"/>
      <c r="O370" s="189"/>
      <c r="P370" s="190"/>
      <c r="Q370" s="191"/>
    </row>
    <row r="371" spans="1:17" s="186" customFormat="1" ht="12.75">
      <c r="A371" s="185"/>
      <c r="C371" s="187"/>
      <c r="D371" s="187"/>
      <c r="E371" s="188"/>
      <c r="F371" s="188"/>
      <c r="G371" s="189"/>
      <c r="H371" s="187"/>
      <c r="I371" s="189"/>
      <c r="J371" s="189"/>
      <c r="K371" s="188"/>
      <c r="L371" s="187"/>
      <c r="M371" s="188"/>
      <c r="N371" s="189"/>
      <c r="O371" s="189"/>
      <c r="P371" s="190"/>
      <c r="Q371" s="191"/>
    </row>
    <row r="372" spans="1:17" s="186" customFormat="1" ht="12.75">
      <c r="A372" s="185"/>
      <c r="C372" s="187"/>
      <c r="D372" s="187"/>
      <c r="E372" s="188"/>
      <c r="F372" s="188"/>
      <c r="G372" s="189"/>
      <c r="H372" s="187"/>
      <c r="I372" s="189"/>
      <c r="J372" s="189"/>
      <c r="K372" s="188"/>
      <c r="L372" s="187"/>
      <c r="M372" s="188"/>
      <c r="N372" s="189"/>
      <c r="O372" s="189"/>
      <c r="P372" s="190"/>
      <c r="Q372" s="191"/>
    </row>
    <row r="373" spans="1:17" s="186" customFormat="1" ht="12.75">
      <c r="A373" s="185"/>
      <c r="C373" s="187"/>
      <c r="D373" s="187"/>
      <c r="E373" s="188"/>
      <c r="F373" s="188"/>
      <c r="G373" s="189"/>
      <c r="H373" s="187"/>
      <c r="I373" s="189"/>
      <c r="J373" s="189"/>
      <c r="K373" s="188"/>
      <c r="L373" s="187"/>
      <c r="M373" s="188"/>
      <c r="N373" s="189"/>
      <c r="O373" s="189"/>
      <c r="P373" s="190"/>
      <c r="Q373" s="191"/>
    </row>
    <row r="374" spans="1:17" s="186" customFormat="1" ht="12.75">
      <c r="A374" s="185"/>
      <c r="C374" s="187"/>
      <c r="D374" s="187"/>
      <c r="E374" s="188"/>
      <c r="F374" s="188"/>
      <c r="G374" s="189"/>
      <c r="H374" s="187"/>
      <c r="I374" s="189"/>
      <c r="J374" s="189"/>
      <c r="K374" s="188"/>
      <c r="L374" s="187"/>
      <c r="M374" s="188"/>
      <c r="N374" s="189"/>
      <c r="O374" s="189"/>
      <c r="P374" s="190"/>
      <c r="Q374" s="191"/>
    </row>
    <row r="375" spans="1:17" s="186" customFormat="1" ht="12.75">
      <c r="A375" s="185"/>
      <c r="C375" s="187"/>
      <c r="D375" s="187"/>
      <c r="E375" s="188"/>
      <c r="F375" s="188"/>
      <c r="G375" s="189"/>
      <c r="H375" s="187"/>
      <c r="I375" s="189"/>
      <c r="J375" s="189"/>
      <c r="K375" s="188"/>
      <c r="L375" s="187"/>
      <c r="M375" s="188"/>
      <c r="N375" s="189"/>
      <c r="O375" s="189"/>
      <c r="P375" s="190"/>
      <c r="Q375" s="191"/>
    </row>
    <row r="376" spans="1:17" s="186" customFormat="1" ht="12.75">
      <c r="A376" s="185"/>
      <c r="C376" s="187"/>
      <c r="D376" s="187"/>
      <c r="E376" s="188"/>
      <c r="F376" s="188"/>
      <c r="G376" s="189"/>
      <c r="H376" s="187"/>
      <c r="I376" s="189"/>
      <c r="J376" s="189"/>
      <c r="K376" s="188"/>
      <c r="L376" s="187"/>
      <c r="M376" s="188"/>
      <c r="N376" s="189"/>
      <c r="O376" s="189"/>
      <c r="P376" s="190"/>
      <c r="Q376" s="191"/>
    </row>
    <row r="377" spans="1:17" s="186" customFormat="1" ht="12.75">
      <c r="A377" s="185"/>
      <c r="C377" s="187"/>
      <c r="D377" s="187"/>
      <c r="E377" s="188"/>
      <c r="F377" s="188"/>
      <c r="G377" s="189"/>
      <c r="H377" s="187"/>
      <c r="I377" s="189"/>
      <c r="J377" s="189"/>
      <c r="K377" s="188"/>
      <c r="L377" s="187"/>
      <c r="M377" s="188"/>
      <c r="N377" s="189"/>
      <c r="O377" s="189"/>
      <c r="P377" s="190"/>
      <c r="Q377" s="191"/>
    </row>
    <row r="378" spans="1:17" s="186" customFormat="1" ht="12.75">
      <c r="A378" s="185"/>
      <c r="C378" s="187"/>
      <c r="D378" s="187"/>
      <c r="E378" s="188"/>
      <c r="F378" s="188"/>
      <c r="G378" s="189"/>
      <c r="H378" s="187"/>
      <c r="I378" s="189"/>
      <c r="J378" s="189"/>
      <c r="K378" s="188"/>
      <c r="L378" s="187"/>
      <c r="M378" s="188"/>
      <c r="N378" s="189"/>
      <c r="O378" s="189"/>
      <c r="P378" s="190"/>
      <c r="Q378" s="191"/>
    </row>
    <row r="379" spans="1:17" s="186" customFormat="1" ht="12.75">
      <c r="A379" s="185"/>
      <c r="C379" s="187"/>
      <c r="D379" s="187"/>
      <c r="E379" s="188"/>
      <c r="F379" s="188"/>
      <c r="G379" s="189"/>
      <c r="H379" s="187"/>
      <c r="I379" s="189"/>
      <c r="J379" s="189"/>
      <c r="K379" s="188"/>
      <c r="L379" s="187"/>
      <c r="M379" s="188"/>
      <c r="N379" s="189"/>
      <c r="O379" s="189"/>
      <c r="P379" s="190"/>
      <c r="Q379" s="191"/>
    </row>
    <row r="380" spans="1:17" s="186" customFormat="1" ht="12.75">
      <c r="A380" s="185"/>
      <c r="C380" s="187"/>
      <c r="D380" s="187"/>
      <c r="E380" s="188"/>
      <c r="F380" s="188"/>
      <c r="G380" s="189"/>
      <c r="H380" s="187"/>
      <c r="I380" s="189"/>
      <c r="J380" s="189"/>
      <c r="K380" s="188"/>
      <c r="L380" s="187"/>
      <c r="M380" s="188"/>
      <c r="N380" s="189"/>
      <c r="O380" s="189"/>
      <c r="P380" s="190"/>
      <c r="Q380" s="191"/>
    </row>
    <row r="381" spans="1:17" s="186" customFormat="1" ht="12.75">
      <c r="A381" s="185"/>
      <c r="C381" s="187"/>
      <c r="D381" s="187"/>
      <c r="E381" s="188"/>
      <c r="F381" s="188"/>
      <c r="G381" s="189"/>
      <c r="H381" s="187"/>
      <c r="I381" s="189"/>
      <c r="J381" s="189"/>
      <c r="K381" s="188"/>
      <c r="L381" s="187"/>
      <c r="M381" s="188"/>
      <c r="N381" s="189"/>
      <c r="O381" s="189"/>
      <c r="P381" s="190"/>
      <c r="Q381" s="191"/>
    </row>
    <row r="382" spans="1:17" s="186" customFormat="1" ht="12.75">
      <c r="A382" s="185"/>
      <c r="C382" s="187"/>
      <c r="D382" s="187"/>
      <c r="E382" s="188"/>
      <c r="F382" s="188"/>
      <c r="G382" s="189"/>
      <c r="H382" s="187"/>
      <c r="I382" s="189"/>
      <c r="J382" s="189"/>
      <c r="K382" s="188"/>
      <c r="L382" s="187"/>
      <c r="M382" s="188"/>
      <c r="N382" s="189"/>
      <c r="O382" s="189"/>
      <c r="P382" s="190"/>
      <c r="Q382" s="191"/>
    </row>
    <row r="383" spans="1:17" s="186" customFormat="1" ht="12.75">
      <c r="A383" s="185"/>
      <c r="C383" s="187"/>
      <c r="D383" s="187"/>
      <c r="E383" s="188"/>
      <c r="F383" s="188"/>
      <c r="G383" s="189"/>
      <c r="H383" s="187"/>
      <c r="I383" s="189"/>
      <c r="J383" s="189"/>
      <c r="K383" s="188"/>
      <c r="L383" s="187"/>
      <c r="M383" s="188"/>
      <c r="N383" s="189"/>
      <c r="O383" s="189"/>
      <c r="P383" s="190"/>
      <c r="Q383" s="191"/>
    </row>
    <row r="384" spans="1:17" s="186" customFormat="1" ht="12.75">
      <c r="A384" s="185"/>
      <c r="C384" s="187"/>
      <c r="D384" s="187"/>
      <c r="E384" s="188"/>
      <c r="F384" s="188"/>
      <c r="G384" s="189"/>
      <c r="H384" s="187"/>
      <c r="I384" s="189"/>
      <c r="J384" s="189"/>
      <c r="K384" s="188"/>
      <c r="L384" s="187"/>
      <c r="M384" s="188"/>
      <c r="N384" s="189"/>
      <c r="O384" s="189"/>
      <c r="P384" s="190"/>
      <c r="Q384" s="191"/>
    </row>
    <row r="385" spans="1:17" s="186" customFormat="1" ht="12.75">
      <c r="A385" s="185"/>
      <c r="C385" s="187"/>
      <c r="D385" s="187"/>
      <c r="E385" s="188"/>
      <c r="F385" s="188"/>
      <c r="G385" s="189"/>
      <c r="H385" s="187"/>
      <c r="I385" s="189"/>
      <c r="J385" s="189"/>
      <c r="K385" s="188"/>
      <c r="L385" s="187"/>
      <c r="M385" s="188"/>
      <c r="N385" s="189"/>
      <c r="O385" s="189"/>
      <c r="P385" s="190"/>
      <c r="Q385" s="191"/>
    </row>
    <row r="386" spans="1:17" s="186" customFormat="1" ht="12.75">
      <c r="A386" s="185"/>
      <c r="C386" s="187"/>
      <c r="D386" s="187"/>
      <c r="E386" s="188"/>
      <c r="F386" s="188"/>
      <c r="G386" s="189"/>
      <c r="H386" s="187"/>
      <c r="I386" s="189"/>
      <c r="J386" s="189"/>
      <c r="K386" s="188"/>
      <c r="L386" s="187"/>
      <c r="M386" s="188"/>
      <c r="N386" s="189"/>
      <c r="O386" s="189"/>
      <c r="P386" s="190"/>
      <c r="Q386" s="191"/>
    </row>
    <row r="387" spans="1:17" s="186" customFormat="1" ht="12.75">
      <c r="A387" s="185"/>
      <c r="C387" s="187"/>
      <c r="D387" s="187"/>
      <c r="E387" s="188"/>
      <c r="F387" s="188"/>
      <c r="G387" s="189"/>
      <c r="H387" s="187"/>
      <c r="I387" s="189"/>
      <c r="J387" s="189"/>
      <c r="K387" s="188"/>
      <c r="L387" s="187"/>
      <c r="M387" s="188"/>
      <c r="N387" s="189"/>
      <c r="O387" s="189"/>
      <c r="P387" s="190"/>
      <c r="Q387" s="191"/>
    </row>
    <row r="388" spans="1:17" s="186" customFormat="1" ht="12.75">
      <c r="A388" s="185"/>
      <c r="C388" s="187"/>
      <c r="D388" s="187"/>
      <c r="E388" s="188"/>
      <c r="F388" s="188"/>
      <c r="G388" s="189"/>
      <c r="H388" s="187"/>
      <c r="I388" s="189"/>
      <c r="J388" s="189"/>
      <c r="K388" s="188"/>
      <c r="L388" s="187"/>
      <c r="M388" s="188"/>
      <c r="N388" s="189"/>
      <c r="O388" s="189"/>
      <c r="P388" s="190"/>
      <c r="Q388" s="191"/>
    </row>
    <row r="389" spans="1:17" s="186" customFormat="1" ht="12.75">
      <c r="A389" s="185"/>
      <c r="C389" s="187"/>
      <c r="D389" s="187"/>
      <c r="E389" s="188"/>
      <c r="F389" s="188"/>
      <c r="G389" s="189"/>
      <c r="H389" s="187"/>
      <c r="I389" s="189"/>
      <c r="J389" s="189"/>
      <c r="K389" s="188"/>
      <c r="L389" s="187"/>
      <c r="M389" s="188"/>
      <c r="N389" s="189"/>
      <c r="O389" s="189"/>
      <c r="P389" s="190"/>
      <c r="Q389" s="191"/>
    </row>
    <row r="390" spans="1:17" s="186" customFormat="1" ht="12.75">
      <c r="A390" s="185"/>
      <c r="C390" s="187"/>
      <c r="D390" s="187"/>
      <c r="E390" s="188"/>
      <c r="F390" s="188"/>
      <c r="G390" s="189"/>
      <c r="H390" s="187"/>
      <c r="I390" s="189"/>
      <c r="J390" s="189"/>
      <c r="K390" s="188"/>
      <c r="L390" s="187"/>
      <c r="M390" s="188"/>
      <c r="N390" s="189"/>
      <c r="O390" s="189"/>
      <c r="P390" s="190"/>
      <c r="Q390" s="191"/>
    </row>
    <row r="391" spans="1:17" s="186" customFormat="1" ht="12.75">
      <c r="A391" s="185"/>
      <c r="C391" s="187"/>
      <c r="D391" s="187"/>
      <c r="E391" s="188"/>
      <c r="F391" s="188"/>
      <c r="G391" s="189"/>
      <c r="H391" s="187"/>
      <c r="I391" s="189"/>
      <c r="J391" s="189"/>
      <c r="K391" s="188"/>
      <c r="L391" s="187"/>
      <c r="M391" s="188"/>
      <c r="N391" s="189"/>
      <c r="O391" s="189"/>
      <c r="P391" s="190"/>
      <c r="Q391" s="191"/>
    </row>
    <row r="392" spans="1:17" s="186" customFormat="1" ht="12.75">
      <c r="A392" s="185"/>
      <c r="C392" s="187"/>
      <c r="D392" s="187"/>
      <c r="E392" s="188"/>
      <c r="F392" s="188"/>
      <c r="G392" s="189"/>
      <c r="H392" s="187"/>
      <c r="I392" s="189"/>
      <c r="J392" s="189"/>
      <c r="K392" s="188"/>
      <c r="L392" s="187"/>
      <c r="M392" s="188"/>
      <c r="N392" s="189"/>
      <c r="O392" s="189"/>
      <c r="P392" s="190"/>
      <c r="Q392" s="191"/>
    </row>
    <row r="393" spans="1:17" s="186" customFormat="1" ht="12.75">
      <c r="A393" s="185"/>
      <c r="C393" s="187"/>
      <c r="D393" s="187"/>
      <c r="E393" s="188"/>
      <c r="F393" s="188"/>
      <c r="G393" s="189"/>
      <c r="H393" s="187"/>
      <c r="I393" s="189"/>
      <c r="J393" s="189"/>
      <c r="K393" s="188"/>
      <c r="L393" s="187"/>
      <c r="M393" s="188"/>
      <c r="N393" s="189"/>
      <c r="O393" s="189"/>
      <c r="P393" s="190"/>
      <c r="Q393" s="191"/>
    </row>
    <row r="394" spans="1:17" s="186" customFormat="1" ht="12.75">
      <c r="A394" s="185"/>
      <c r="C394" s="187"/>
      <c r="D394" s="187"/>
      <c r="E394" s="188"/>
      <c r="F394" s="188"/>
      <c r="G394" s="189"/>
      <c r="H394" s="187"/>
      <c r="I394" s="189"/>
      <c r="J394" s="189"/>
      <c r="K394" s="188"/>
      <c r="L394" s="187"/>
      <c r="M394" s="188"/>
      <c r="N394" s="189"/>
      <c r="O394" s="189"/>
      <c r="P394" s="190"/>
      <c r="Q394" s="191"/>
    </row>
    <row r="395" spans="1:17" s="186" customFormat="1" ht="12.75">
      <c r="A395" s="185"/>
      <c r="C395" s="187"/>
      <c r="D395" s="187"/>
      <c r="E395" s="188"/>
      <c r="F395" s="188"/>
      <c r="G395" s="189"/>
      <c r="H395" s="187"/>
      <c r="I395" s="189"/>
      <c r="J395" s="189"/>
      <c r="K395" s="188"/>
      <c r="L395" s="187"/>
      <c r="M395" s="188"/>
      <c r="N395" s="189"/>
      <c r="O395" s="189"/>
      <c r="P395" s="190"/>
      <c r="Q395" s="191"/>
    </row>
    <row r="396" spans="1:17" s="186" customFormat="1" ht="12.75">
      <c r="A396" s="185"/>
      <c r="C396" s="187"/>
      <c r="D396" s="187"/>
      <c r="E396" s="188"/>
      <c r="F396" s="188"/>
      <c r="G396" s="189"/>
      <c r="H396" s="187"/>
      <c r="I396" s="189"/>
      <c r="J396" s="189"/>
      <c r="K396" s="188"/>
      <c r="L396" s="187"/>
      <c r="M396" s="188"/>
      <c r="N396" s="189"/>
      <c r="O396" s="189"/>
      <c r="P396" s="190"/>
      <c r="Q396" s="191"/>
    </row>
    <row r="397" spans="1:17" s="186" customFormat="1" ht="12.75">
      <c r="A397" s="185"/>
      <c r="C397" s="187"/>
      <c r="D397" s="187"/>
      <c r="E397" s="188"/>
      <c r="F397" s="188"/>
      <c r="G397" s="189"/>
      <c r="H397" s="187"/>
      <c r="I397" s="189"/>
      <c r="J397" s="189"/>
      <c r="K397" s="188"/>
      <c r="L397" s="187"/>
      <c r="M397" s="188"/>
      <c r="N397" s="189"/>
      <c r="O397" s="189"/>
      <c r="P397" s="190"/>
      <c r="Q397" s="191"/>
    </row>
    <row r="398" spans="1:17" s="186" customFormat="1" ht="12.75">
      <c r="A398" s="185"/>
      <c r="C398" s="187"/>
      <c r="D398" s="187"/>
      <c r="E398" s="188"/>
      <c r="F398" s="188"/>
      <c r="G398" s="189"/>
      <c r="H398" s="187"/>
      <c r="I398" s="189"/>
      <c r="J398" s="189"/>
      <c r="K398" s="188"/>
      <c r="L398" s="187"/>
      <c r="M398" s="188"/>
      <c r="N398" s="189"/>
      <c r="O398" s="189"/>
      <c r="P398" s="190"/>
      <c r="Q398" s="191"/>
    </row>
    <row r="399" spans="1:17" s="186" customFormat="1" ht="12.75">
      <c r="A399" s="185"/>
      <c r="C399" s="187"/>
      <c r="D399" s="187"/>
      <c r="E399" s="188"/>
      <c r="F399" s="188"/>
      <c r="G399" s="189"/>
      <c r="H399" s="187"/>
      <c r="I399" s="189"/>
      <c r="J399" s="189"/>
      <c r="K399" s="188"/>
      <c r="L399" s="187"/>
      <c r="M399" s="188"/>
      <c r="N399" s="189"/>
      <c r="O399" s="189"/>
      <c r="P399" s="190"/>
      <c r="Q399" s="191"/>
    </row>
    <row r="400" spans="1:17" s="186" customFormat="1" ht="12.75">
      <c r="A400" s="185"/>
      <c r="C400" s="187"/>
      <c r="D400" s="187"/>
      <c r="E400" s="188"/>
      <c r="F400" s="188"/>
      <c r="G400" s="189"/>
      <c r="H400" s="187"/>
      <c r="I400" s="189"/>
      <c r="J400" s="189"/>
      <c r="K400" s="188"/>
      <c r="L400" s="187"/>
      <c r="M400" s="188"/>
      <c r="N400" s="189"/>
      <c r="O400" s="189"/>
      <c r="P400" s="190"/>
      <c r="Q400" s="191"/>
    </row>
    <row r="401" spans="1:17" s="186" customFormat="1" ht="12.75">
      <c r="A401" s="185"/>
      <c r="C401" s="187"/>
      <c r="D401" s="187"/>
      <c r="E401" s="188"/>
      <c r="F401" s="188"/>
      <c r="G401" s="189"/>
      <c r="H401" s="187"/>
      <c r="I401" s="189"/>
      <c r="J401" s="189"/>
      <c r="K401" s="188"/>
      <c r="L401" s="187"/>
      <c r="M401" s="188"/>
      <c r="N401" s="189"/>
      <c r="O401" s="189"/>
      <c r="P401" s="190"/>
      <c r="Q401" s="191"/>
    </row>
    <row r="402" spans="1:17" s="186" customFormat="1" ht="12.75">
      <c r="A402" s="185"/>
      <c r="C402" s="187"/>
      <c r="D402" s="187"/>
      <c r="E402" s="188"/>
      <c r="F402" s="188"/>
      <c r="G402" s="189"/>
      <c r="H402" s="187"/>
      <c r="I402" s="189"/>
      <c r="J402" s="189"/>
      <c r="K402" s="188"/>
      <c r="L402" s="187"/>
      <c r="M402" s="188"/>
      <c r="N402" s="189"/>
      <c r="O402" s="189"/>
      <c r="P402" s="190"/>
      <c r="Q402" s="191"/>
    </row>
    <row r="403" spans="1:17" s="186" customFormat="1" ht="12.75">
      <c r="A403" s="185"/>
      <c r="C403" s="187"/>
      <c r="D403" s="187"/>
      <c r="E403" s="188"/>
      <c r="F403" s="188"/>
      <c r="G403" s="189"/>
      <c r="H403" s="187"/>
      <c r="I403" s="189"/>
      <c r="J403" s="189"/>
      <c r="K403" s="188"/>
      <c r="L403" s="187"/>
      <c r="M403" s="188"/>
      <c r="N403" s="189"/>
      <c r="O403" s="189"/>
      <c r="P403" s="190"/>
      <c r="Q403" s="191"/>
    </row>
    <row r="404" spans="1:17" s="186" customFormat="1" ht="12.75">
      <c r="A404" s="185"/>
      <c r="C404" s="187"/>
      <c r="D404" s="187"/>
      <c r="E404" s="188"/>
      <c r="F404" s="188"/>
      <c r="G404" s="189"/>
      <c r="H404" s="187"/>
      <c r="I404" s="189"/>
      <c r="J404" s="189"/>
      <c r="K404" s="188"/>
      <c r="L404" s="187"/>
      <c r="M404" s="188"/>
      <c r="N404" s="189"/>
      <c r="O404" s="189"/>
      <c r="P404" s="190"/>
      <c r="Q404" s="191"/>
    </row>
    <row r="405" spans="1:17" s="186" customFormat="1" ht="12.75">
      <c r="A405" s="185"/>
      <c r="C405" s="187"/>
      <c r="D405" s="187"/>
      <c r="E405" s="188"/>
      <c r="F405" s="188"/>
      <c r="G405" s="189"/>
      <c r="H405" s="187"/>
      <c r="I405" s="189"/>
      <c r="J405" s="189"/>
      <c r="K405" s="188"/>
      <c r="L405" s="187"/>
      <c r="M405" s="188"/>
      <c r="N405" s="189"/>
      <c r="O405" s="189"/>
      <c r="P405" s="190"/>
      <c r="Q405" s="191"/>
    </row>
    <row r="406" spans="1:17" s="186" customFormat="1" ht="12.75">
      <c r="A406" s="185"/>
      <c r="C406" s="187"/>
      <c r="D406" s="187"/>
      <c r="E406" s="188"/>
      <c r="F406" s="188"/>
      <c r="G406" s="189"/>
      <c r="H406" s="187"/>
      <c r="I406" s="189"/>
      <c r="J406" s="189"/>
      <c r="K406" s="188"/>
      <c r="L406" s="187"/>
      <c r="M406" s="188"/>
      <c r="N406" s="189"/>
      <c r="O406" s="189"/>
      <c r="P406" s="190"/>
      <c r="Q406" s="191"/>
    </row>
    <row r="407" spans="1:17" s="186" customFormat="1" ht="12.75">
      <c r="A407" s="185"/>
      <c r="C407" s="187"/>
      <c r="D407" s="187"/>
      <c r="E407" s="188"/>
      <c r="F407" s="188"/>
      <c r="G407" s="189"/>
      <c r="H407" s="187"/>
      <c r="I407" s="189"/>
      <c r="J407" s="189"/>
      <c r="K407" s="188"/>
      <c r="L407" s="187"/>
      <c r="M407" s="188"/>
      <c r="N407" s="189"/>
      <c r="O407" s="189"/>
      <c r="P407" s="190"/>
      <c r="Q407" s="191"/>
    </row>
    <row r="408" spans="1:17" s="186" customFormat="1" ht="12.75">
      <c r="A408" s="185"/>
      <c r="C408" s="187"/>
      <c r="D408" s="187"/>
      <c r="E408" s="188"/>
      <c r="F408" s="188"/>
      <c r="G408" s="189"/>
      <c r="H408" s="187"/>
      <c r="I408" s="189"/>
      <c r="J408" s="189"/>
      <c r="K408" s="188"/>
      <c r="L408" s="187"/>
      <c r="M408" s="188"/>
      <c r="N408" s="189"/>
      <c r="O408" s="189"/>
      <c r="P408" s="190"/>
      <c r="Q408" s="191"/>
    </row>
    <row r="409" spans="1:17" s="186" customFormat="1" ht="12.75">
      <c r="A409" s="185"/>
      <c r="C409" s="187"/>
      <c r="D409" s="187"/>
      <c r="E409" s="188"/>
      <c r="F409" s="188"/>
      <c r="G409" s="189"/>
      <c r="H409" s="187"/>
      <c r="I409" s="189"/>
      <c r="J409" s="189"/>
      <c r="K409" s="188"/>
      <c r="L409" s="187"/>
      <c r="M409" s="188"/>
      <c r="N409" s="189"/>
      <c r="O409" s="189"/>
      <c r="P409" s="190"/>
      <c r="Q409" s="191"/>
    </row>
    <row r="410" spans="1:17" s="186" customFormat="1" ht="12.75">
      <c r="A410" s="185"/>
      <c r="C410" s="187"/>
      <c r="D410" s="187"/>
      <c r="E410" s="188"/>
      <c r="F410" s="188"/>
      <c r="G410" s="189"/>
      <c r="H410" s="187"/>
      <c r="I410" s="189"/>
      <c r="J410" s="189"/>
      <c r="K410" s="188"/>
      <c r="L410" s="187"/>
      <c r="M410" s="188"/>
      <c r="N410" s="189"/>
      <c r="O410" s="189"/>
      <c r="P410" s="190"/>
      <c r="Q410" s="191"/>
    </row>
    <row r="411" spans="1:17" s="186" customFormat="1" ht="12.75">
      <c r="A411" s="185"/>
      <c r="C411" s="187"/>
      <c r="D411" s="187"/>
      <c r="E411" s="188"/>
      <c r="F411" s="188"/>
      <c r="G411" s="189"/>
      <c r="H411" s="187"/>
      <c r="I411" s="189"/>
      <c r="J411" s="189"/>
      <c r="K411" s="188"/>
      <c r="L411" s="187"/>
      <c r="M411" s="188"/>
      <c r="N411" s="189"/>
      <c r="O411" s="189"/>
      <c r="P411" s="190"/>
      <c r="Q411" s="191"/>
    </row>
    <row r="412" spans="1:17" s="186" customFormat="1" ht="12.75">
      <c r="A412" s="185"/>
      <c r="C412" s="187"/>
      <c r="D412" s="187"/>
      <c r="E412" s="188"/>
      <c r="F412" s="188"/>
      <c r="G412" s="189"/>
      <c r="H412" s="187"/>
      <c r="I412" s="189"/>
      <c r="J412" s="189"/>
      <c r="K412" s="188"/>
      <c r="L412" s="187"/>
      <c r="M412" s="188"/>
      <c r="N412" s="189"/>
      <c r="O412" s="189"/>
      <c r="P412" s="190"/>
      <c r="Q412" s="191"/>
    </row>
    <row r="413" spans="1:17" s="186" customFormat="1" ht="12.75">
      <c r="A413" s="185"/>
      <c r="C413" s="187"/>
      <c r="D413" s="187"/>
      <c r="E413" s="188"/>
      <c r="F413" s="188"/>
      <c r="G413" s="189"/>
      <c r="H413" s="187"/>
      <c r="I413" s="189"/>
      <c r="J413" s="189"/>
      <c r="K413" s="188"/>
      <c r="L413" s="187"/>
      <c r="M413" s="188"/>
      <c r="N413" s="189"/>
      <c r="O413" s="189"/>
      <c r="P413" s="190"/>
      <c r="Q413" s="191"/>
    </row>
    <row r="414" spans="1:17" s="186" customFormat="1" ht="12.75">
      <c r="A414" s="185"/>
      <c r="C414" s="187"/>
      <c r="D414" s="187"/>
      <c r="E414" s="188"/>
      <c r="F414" s="188"/>
      <c r="G414" s="189"/>
      <c r="H414" s="187"/>
      <c r="I414" s="189"/>
      <c r="J414" s="189"/>
      <c r="K414" s="188"/>
      <c r="L414" s="187"/>
      <c r="M414" s="188"/>
      <c r="N414" s="189"/>
      <c r="O414" s="189"/>
      <c r="P414" s="190"/>
      <c r="Q414" s="191"/>
    </row>
    <row r="415" spans="1:17" s="186" customFormat="1" ht="12.75">
      <c r="A415" s="185"/>
      <c r="C415" s="187"/>
      <c r="D415" s="187"/>
      <c r="E415" s="188"/>
      <c r="F415" s="188"/>
      <c r="G415" s="189"/>
      <c r="H415" s="187"/>
      <c r="I415" s="189"/>
      <c r="J415" s="189"/>
      <c r="K415" s="188"/>
      <c r="L415" s="187"/>
      <c r="M415" s="188"/>
      <c r="N415" s="189"/>
      <c r="O415" s="189"/>
      <c r="P415" s="190"/>
      <c r="Q415" s="191"/>
    </row>
    <row r="416" spans="1:17" s="186" customFormat="1" ht="12.75">
      <c r="A416" s="185"/>
      <c r="C416" s="187"/>
      <c r="D416" s="187"/>
      <c r="E416" s="188"/>
      <c r="F416" s="188"/>
      <c r="G416" s="189"/>
      <c r="H416" s="187"/>
      <c r="I416" s="189"/>
      <c r="J416" s="189"/>
      <c r="K416" s="188"/>
      <c r="L416" s="187"/>
      <c r="M416" s="188"/>
      <c r="N416" s="189"/>
      <c r="O416" s="189"/>
      <c r="P416" s="190"/>
      <c r="Q416" s="191"/>
    </row>
    <row r="417" spans="1:17" s="186" customFormat="1" ht="12.75">
      <c r="A417" s="185"/>
      <c r="C417" s="187"/>
      <c r="D417" s="187"/>
      <c r="E417" s="188"/>
      <c r="F417" s="188"/>
      <c r="G417" s="189"/>
      <c r="H417" s="187"/>
      <c r="I417" s="189"/>
      <c r="J417" s="189"/>
      <c r="K417" s="188"/>
      <c r="L417" s="187"/>
      <c r="M417" s="188"/>
      <c r="N417" s="189"/>
      <c r="O417" s="189"/>
      <c r="P417" s="190"/>
      <c r="Q417" s="191"/>
    </row>
    <row r="418" spans="1:17" s="186" customFormat="1" ht="12.75">
      <c r="A418" s="185"/>
      <c r="C418" s="187"/>
      <c r="D418" s="187"/>
      <c r="E418" s="188"/>
      <c r="F418" s="188"/>
      <c r="G418" s="189"/>
      <c r="H418" s="187"/>
      <c r="I418" s="189"/>
      <c r="J418" s="189"/>
      <c r="K418" s="188"/>
      <c r="L418" s="187"/>
      <c r="M418" s="188"/>
      <c r="N418" s="189"/>
      <c r="O418" s="189"/>
      <c r="P418" s="190"/>
      <c r="Q418" s="191"/>
    </row>
    <row r="419" spans="1:17" s="186" customFormat="1" ht="12.75">
      <c r="A419" s="185"/>
      <c r="C419" s="187"/>
      <c r="D419" s="187"/>
      <c r="E419" s="188"/>
      <c r="F419" s="188"/>
      <c r="G419" s="189"/>
      <c r="H419" s="187"/>
      <c r="I419" s="189"/>
      <c r="J419" s="189"/>
      <c r="K419" s="188"/>
      <c r="L419" s="187"/>
      <c r="M419" s="188"/>
      <c r="N419" s="189"/>
      <c r="O419" s="189"/>
      <c r="P419" s="190"/>
      <c r="Q419" s="191"/>
    </row>
    <row r="420" spans="1:17" s="186" customFormat="1" ht="12.75">
      <c r="A420" s="185"/>
      <c r="C420" s="187"/>
      <c r="D420" s="187"/>
      <c r="E420" s="188"/>
      <c r="F420" s="188"/>
      <c r="G420" s="189"/>
      <c r="H420" s="187"/>
      <c r="I420" s="189"/>
      <c r="J420" s="189"/>
      <c r="K420" s="188"/>
      <c r="L420" s="187"/>
      <c r="M420" s="188"/>
      <c r="N420" s="189"/>
      <c r="O420" s="189"/>
      <c r="P420" s="190"/>
      <c r="Q420" s="191"/>
    </row>
    <row r="421" spans="1:17" s="186" customFormat="1" ht="12.75">
      <c r="A421" s="185"/>
      <c r="C421" s="187"/>
      <c r="D421" s="187"/>
      <c r="E421" s="188"/>
      <c r="F421" s="188"/>
      <c r="G421" s="189"/>
      <c r="H421" s="187"/>
      <c r="I421" s="189"/>
      <c r="J421" s="189"/>
      <c r="K421" s="188"/>
      <c r="L421" s="187"/>
      <c r="M421" s="188"/>
      <c r="N421" s="189"/>
      <c r="O421" s="189"/>
      <c r="P421" s="190"/>
      <c r="Q421" s="191"/>
    </row>
    <row r="422" spans="1:17" s="186" customFormat="1" ht="12.75">
      <c r="A422" s="185"/>
      <c r="C422" s="187"/>
      <c r="D422" s="187"/>
      <c r="E422" s="188"/>
      <c r="F422" s="188"/>
      <c r="G422" s="189"/>
      <c r="H422" s="187"/>
      <c r="I422" s="189"/>
      <c r="J422" s="189"/>
      <c r="K422" s="188"/>
      <c r="L422" s="187"/>
      <c r="M422" s="188"/>
      <c r="N422" s="189"/>
      <c r="O422" s="189"/>
      <c r="P422" s="190"/>
      <c r="Q422" s="191"/>
    </row>
    <row r="423" spans="1:17" s="186" customFormat="1" ht="12.75">
      <c r="A423" s="185"/>
      <c r="C423" s="187"/>
      <c r="D423" s="187"/>
      <c r="E423" s="188"/>
      <c r="F423" s="188"/>
      <c r="G423" s="189"/>
      <c r="H423" s="187"/>
      <c r="I423" s="189"/>
      <c r="J423" s="189"/>
      <c r="K423" s="188"/>
      <c r="L423" s="187"/>
      <c r="M423" s="188"/>
      <c r="N423" s="189"/>
      <c r="O423" s="189"/>
      <c r="P423" s="190"/>
      <c r="Q423" s="191"/>
    </row>
    <row r="424" spans="1:17" s="186" customFormat="1" ht="12.75">
      <c r="A424" s="185"/>
      <c r="C424" s="187"/>
      <c r="D424" s="187"/>
      <c r="E424" s="188"/>
      <c r="F424" s="188"/>
      <c r="G424" s="189"/>
      <c r="H424" s="187"/>
      <c r="I424" s="189"/>
      <c r="J424" s="189"/>
      <c r="K424" s="188"/>
      <c r="L424" s="187"/>
      <c r="M424" s="188"/>
      <c r="N424" s="189"/>
      <c r="O424" s="189"/>
      <c r="P424" s="190"/>
      <c r="Q424" s="191"/>
    </row>
    <row r="425" spans="1:17" s="186" customFormat="1" ht="12.75">
      <c r="A425" s="185"/>
      <c r="C425" s="187"/>
      <c r="D425" s="187"/>
      <c r="E425" s="188"/>
      <c r="F425" s="188"/>
      <c r="G425" s="189"/>
      <c r="H425" s="187"/>
      <c r="I425" s="189"/>
      <c r="J425" s="189"/>
      <c r="K425" s="188"/>
      <c r="L425" s="187"/>
      <c r="M425" s="188"/>
      <c r="N425" s="189"/>
      <c r="O425" s="189"/>
      <c r="P425" s="190"/>
      <c r="Q425" s="191"/>
    </row>
    <row r="426" spans="1:17" s="186" customFormat="1" ht="12.75">
      <c r="A426" s="185"/>
      <c r="C426" s="187"/>
      <c r="D426" s="187"/>
      <c r="E426" s="188"/>
      <c r="F426" s="188"/>
      <c r="G426" s="189"/>
      <c r="H426" s="187"/>
      <c r="I426" s="189"/>
      <c r="J426" s="189"/>
      <c r="K426" s="188"/>
      <c r="L426" s="187"/>
      <c r="M426" s="188"/>
      <c r="N426" s="189"/>
      <c r="O426" s="189"/>
      <c r="P426" s="190"/>
      <c r="Q426" s="191"/>
    </row>
    <row r="427" spans="1:17" s="186" customFormat="1" ht="12.75">
      <c r="A427" s="185"/>
      <c r="C427" s="187"/>
      <c r="D427" s="187"/>
      <c r="E427" s="188"/>
      <c r="F427" s="188"/>
      <c r="G427" s="189"/>
      <c r="H427" s="187"/>
      <c r="I427" s="189"/>
      <c r="J427" s="189"/>
      <c r="K427" s="188"/>
      <c r="L427" s="187"/>
      <c r="M427" s="188"/>
      <c r="N427" s="189"/>
      <c r="O427" s="189"/>
      <c r="P427" s="190"/>
      <c r="Q427" s="191"/>
    </row>
    <row r="428" spans="1:17" s="186" customFormat="1" ht="12.75">
      <c r="A428" s="185"/>
      <c r="C428" s="187"/>
      <c r="D428" s="187"/>
      <c r="E428" s="188"/>
      <c r="F428" s="188"/>
      <c r="G428" s="189"/>
      <c r="H428" s="187"/>
      <c r="I428" s="189"/>
      <c r="J428" s="189"/>
      <c r="K428" s="188"/>
      <c r="L428" s="187"/>
      <c r="M428" s="188"/>
      <c r="N428" s="189"/>
      <c r="O428" s="189"/>
      <c r="P428" s="190"/>
      <c r="Q428" s="191"/>
    </row>
    <row r="429" spans="1:17" s="186" customFormat="1" ht="12.75">
      <c r="A429" s="185"/>
      <c r="C429" s="187"/>
      <c r="D429" s="187"/>
      <c r="E429" s="188"/>
      <c r="F429" s="188"/>
      <c r="G429" s="189"/>
      <c r="H429" s="187"/>
      <c r="I429" s="189"/>
      <c r="J429" s="189"/>
      <c r="K429" s="188"/>
      <c r="L429" s="187"/>
      <c r="M429" s="188"/>
      <c r="N429" s="189"/>
      <c r="O429" s="189"/>
      <c r="P429" s="190"/>
      <c r="Q429" s="191"/>
    </row>
    <row r="430" spans="1:17" s="186" customFormat="1" ht="12.75">
      <c r="A430" s="185"/>
      <c r="C430" s="187"/>
      <c r="D430" s="187"/>
      <c r="E430" s="188"/>
      <c r="F430" s="188"/>
      <c r="G430" s="189"/>
      <c r="H430" s="187"/>
      <c r="I430" s="189"/>
      <c r="J430" s="189"/>
      <c r="K430" s="188"/>
      <c r="L430" s="187"/>
      <c r="M430" s="188"/>
      <c r="N430" s="189"/>
      <c r="O430" s="189"/>
      <c r="P430" s="190"/>
      <c r="Q430" s="191"/>
    </row>
    <row r="431" spans="1:17" s="186" customFormat="1" ht="12.75">
      <c r="A431" s="185"/>
      <c r="C431" s="187"/>
      <c r="D431" s="187"/>
      <c r="E431" s="188"/>
      <c r="F431" s="188"/>
      <c r="G431" s="189"/>
      <c r="H431" s="187"/>
      <c r="I431" s="189"/>
      <c r="J431" s="189"/>
      <c r="K431" s="188"/>
      <c r="L431" s="187"/>
      <c r="M431" s="188"/>
      <c r="N431" s="189"/>
      <c r="O431" s="189"/>
      <c r="P431" s="190"/>
      <c r="Q431" s="191"/>
    </row>
    <row r="432" spans="1:17" s="186" customFormat="1" ht="12.75">
      <c r="A432" s="185"/>
      <c r="C432" s="187"/>
      <c r="D432" s="187"/>
      <c r="E432" s="188"/>
      <c r="F432" s="188"/>
      <c r="G432" s="189"/>
      <c r="H432" s="187"/>
      <c r="I432" s="189"/>
      <c r="J432" s="189"/>
      <c r="K432" s="188"/>
      <c r="L432" s="187"/>
      <c r="M432" s="188"/>
      <c r="N432" s="189"/>
      <c r="O432" s="189"/>
      <c r="P432" s="190"/>
      <c r="Q432" s="191"/>
    </row>
    <row r="433" spans="1:17" s="186" customFormat="1" ht="12.75">
      <c r="A433" s="185"/>
      <c r="C433" s="187"/>
      <c r="D433" s="187"/>
      <c r="E433" s="188"/>
      <c r="F433" s="188"/>
      <c r="G433" s="189"/>
      <c r="H433" s="187"/>
      <c r="I433" s="189"/>
      <c r="J433" s="189"/>
      <c r="K433" s="188"/>
      <c r="L433" s="187"/>
      <c r="M433" s="188"/>
      <c r="N433" s="189"/>
      <c r="O433" s="189"/>
      <c r="P433" s="190"/>
      <c r="Q433" s="191"/>
    </row>
    <row r="434" spans="1:17" s="186" customFormat="1" ht="12.75">
      <c r="A434" s="185"/>
      <c r="C434" s="187"/>
      <c r="D434" s="187"/>
      <c r="E434" s="188"/>
      <c r="F434" s="188"/>
      <c r="G434" s="189"/>
      <c r="H434" s="187"/>
      <c r="I434" s="189"/>
      <c r="J434" s="189"/>
      <c r="K434" s="188"/>
      <c r="L434" s="187"/>
      <c r="M434" s="188"/>
      <c r="N434" s="189"/>
      <c r="O434" s="189"/>
      <c r="P434" s="190"/>
      <c r="Q434" s="191"/>
    </row>
    <row r="435" spans="1:17" s="186" customFormat="1" ht="12.75">
      <c r="A435" s="185"/>
      <c r="C435" s="187"/>
      <c r="D435" s="187"/>
      <c r="E435" s="188"/>
      <c r="F435" s="188"/>
      <c r="G435" s="189"/>
      <c r="H435" s="187"/>
      <c r="I435" s="189"/>
      <c r="J435" s="189"/>
      <c r="K435" s="188"/>
      <c r="L435" s="187"/>
      <c r="M435" s="188"/>
      <c r="N435" s="189"/>
      <c r="O435" s="189"/>
      <c r="P435" s="190"/>
      <c r="Q435" s="191"/>
    </row>
    <row r="436" spans="1:17" s="186" customFormat="1" ht="12.75">
      <c r="A436" s="185"/>
      <c r="C436" s="187"/>
      <c r="D436" s="187"/>
      <c r="E436" s="188"/>
      <c r="F436" s="188"/>
      <c r="G436" s="189"/>
      <c r="H436" s="187"/>
      <c r="I436" s="189"/>
      <c r="J436" s="189"/>
      <c r="K436" s="188"/>
      <c r="L436" s="187"/>
      <c r="M436" s="188"/>
      <c r="N436" s="189"/>
      <c r="O436" s="189"/>
      <c r="P436" s="190"/>
      <c r="Q436" s="191"/>
    </row>
    <row r="437" spans="1:17" s="186" customFormat="1" ht="12.75">
      <c r="A437" s="185"/>
      <c r="C437" s="187"/>
      <c r="D437" s="187"/>
      <c r="E437" s="188"/>
      <c r="F437" s="188"/>
      <c r="G437" s="189"/>
      <c r="H437" s="187"/>
      <c r="I437" s="189"/>
      <c r="J437" s="189"/>
      <c r="K437" s="188"/>
      <c r="L437" s="187"/>
      <c r="M437" s="188"/>
      <c r="N437" s="189"/>
      <c r="O437" s="189"/>
      <c r="P437" s="190"/>
      <c r="Q437" s="191"/>
    </row>
    <row r="438" spans="1:17" s="186" customFormat="1" ht="12.75">
      <c r="A438" s="185"/>
      <c r="C438" s="187"/>
      <c r="D438" s="187"/>
      <c r="E438" s="188"/>
      <c r="F438" s="188"/>
      <c r="G438" s="189"/>
      <c r="H438" s="187"/>
      <c r="I438" s="189"/>
      <c r="J438" s="189"/>
      <c r="K438" s="188"/>
      <c r="L438" s="187"/>
      <c r="M438" s="188"/>
      <c r="N438" s="189"/>
      <c r="O438" s="189"/>
      <c r="P438" s="190"/>
      <c r="Q438" s="191"/>
    </row>
    <row r="439" spans="1:17" s="186" customFormat="1" ht="12.75">
      <c r="A439" s="185"/>
      <c r="C439" s="187"/>
      <c r="D439" s="187"/>
      <c r="E439" s="188"/>
      <c r="F439" s="188"/>
      <c r="G439" s="189"/>
      <c r="H439" s="187"/>
      <c r="I439" s="189"/>
      <c r="J439" s="189"/>
      <c r="K439" s="188"/>
      <c r="L439" s="187"/>
      <c r="M439" s="188"/>
      <c r="N439" s="189"/>
      <c r="O439" s="189"/>
      <c r="P439" s="190"/>
      <c r="Q439" s="191"/>
    </row>
    <row r="440" spans="1:17" s="186" customFormat="1" ht="12.75">
      <c r="A440" s="185"/>
      <c r="C440" s="187"/>
      <c r="D440" s="187"/>
      <c r="E440" s="188"/>
      <c r="F440" s="188"/>
      <c r="G440" s="189"/>
      <c r="H440" s="187"/>
      <c r="I440" s="189"/>
      <c r="J440" s="189"/>
      <c r="K440" s="188"/>
      <c r="L440" s="187"/>
      <c r="M440" s="188"/>
      <c r="N440" s="189"/>
      <c r="O440" s="189"/>
      <c r="P440" s="190"/>
      <c r="Q440" s="191"/>
    </row>
    <row r="441" spans="1:17" s="186" customFormat="1" ht="12.75">
      <c r="A441" s="185"/>
      <c r="C441" s="187"/>
      <c r="D441" s="187"/>
      <c r="E441" s="188"/>
      <c r="F441" s="188"/>
      <c r="G441" s="189"/>
      <c r="H441" s="187"/>
      <c r="I441" s="189"/>
      <c r="J441" s="189"/>
      <c r="K441" s="188"/>
      <c r="L441" s="187"/>
      <c r="M441" s="188"/>
      <c r="N441" s="189"/>
      <c r="O441" s="189"/>
      <c r="P441" s="190"/>
      <c r="Q441" s="191"/>
    </row>
    <row r="442" spans="1:17" s="186" customFormat="1" ht="12.75">
      <c r="A442" s="185"/>
      <c r="C442" s="187"/>
      <c r="D442" s="187"/>
      <c r="E442" s="188"/>
      <c r="F442" s="188"/>
      <c r="G442" s="189"/>
      <c r="H442" s="187"/>
      <c r="I442" s="189"/>
      <c r="J442" s="189"/>
      <c r="K442" s="188"/>
      <c r="L442" s="187"/>
      <c r="M442" s="188"/>
      <c r="N442" s="189"/>
      <c r="O442" s="189"/>
      <c r="P442" s="190"/>
      <c r="Q442" s="191"/>
    </row>
    <row r="443" spans="1:17" s="186" customFormat="1" ht="12.75">
      <c r="A443" s="185"/>
      <c r="C443" s="187"/>
      <c r="D443" s="187"/>
      <c r="E443" s="188"/>
      <c r="F443" s="188"/>
      <c r="G443" s="189"/>
      <c r="H443" s="187"/>
      <c r="I443" s="189"/>
      <c r="J443" s="189"/>
      <c r="K443" s="188"/>
      <c r="L443" s="187"/>
      <c r="M443" s="188"/>
      <c r="N443" s="189"/>
      <c r="O443" s="189"/>
      <c r="P443" s="190"/>
      <c r="Q443" s="191"/>
    </row>
    <row r="444" spans="1:17" s="186" customFormat="1" ht="12.75">
      <c r="A444" s="185"/>
      <c r="C444" s="187"/>
      <c r="D444" s="187"/>
      <c r="E444" s="188"/>
      <c r="F444" s="188"/>
      <c r="G444" s="189"/>
      <c r="H444" s="187"/>
      <c r="I444" s="189"/>
      <c r="J444" s="189"/>
      <c r="K444" s="188"/>
      <c r="L444" s="187"/>
      <c r="M444" s="188"/>
      <c r="N444" s="189"/>
      <c r="O444" s="189"/>
      <c r="P444" s="190"/>
      <c r="Q444" s="191"/>
    </row>
    <row r="445" spans="1:17" s="186" customFormat="1" ht="12.75">
      <c r="A445" s="185"/>
      <c r="C445" s="187"/>
      <c r="D445" s="187"/>
      <c r="E445" s="188"/>
      <c r="F445" s="188"/>
      <c r="G445" s="189"/>
      <c r="H445" s="187"/>
      <c r="I445" s="189"/>
      <c r="J445" s="189"/>
      <c r="K445" s="188"/>
      <c r="L445" s="187"/>
      <c r="M445" s="188"/>
      <c r="N445" s="189"/>
      <c r="O445" s="189"/>
      <c r="P445" s="190"/>
      <c r="Q445" s="191"/>
    </row>
    <row r="446" spans="1:17" s="186" customFormat="1" ht="12.75">
      <c r="A446" s="185"/>
      <c r="C446" s="187"/>
      <c r="D446" s="187"/>
      <c r="E446" s="188"/>
      <c r="F446" s="188"/>
      <c r="G446" s="189"/>
      <c r="H446" s="187"/>
      <c r="I446" s="189"/>
      <c r="J446" s="189"/>
      <c r="K446" s="188"/>
      <c r="L446" s="187"/>
      <c r="M446" s="188"/>
      <c r="N446" s="189"/>
      <c r="O446" s="189"/>
      <c r="P446" s="190"/>
      <c r="Q446" s="191"/>
    </row>
    <row r="447" spans="1:17" s="186" customFormat="1" ht="12.75">
      <c r="A447" s="185"/>
      <c r="C447" s="187"/>
      <c r="D447" s="187"/>
      <c r="E447" s="188"/>
      <c r="F447" s="188"/>
      <c r="G447" s="189"/>
      <c r="H447" s="187"/>
      <c r="I447" s="189"/>
      <c r="J447" s="189"/>
      <c r="K447" s="188"/>
      <c r="L447" s="187"/>
      <c r="M447" s="188"/>
      <c r="N447" s="189"/>
      <c r="O447" s="189"/>
      <c r="P447" s="190"/>
      <c r="Q447" s="191"/>
    </row>
    <row r="448" spans="1:17" s="186" customFormat="1" ht="12.75">
      <c r="A448" s="185"/>
      <c r="C448" s="187"/>
      <c r="D448" s="187"/>
      <c r="E448" s="188"/>
      <c r="F448" s="188"/>
      <c r="G448" s="189"/>
      <c r="H448" s="187"/>
      <c r="I448" s="189"/>
      <c r="J448" s="189"/>
      <c r="K448" s="188"/>
      <c r="L448" s="187"/>
      <c r="M448" s="188"/>
      <c r="N448" s="189"/>
      <c r="O448" s="189"/>
      <c r="P448" s="190"/>
      <c r="Q448" s="191"/>
    </row>
    <row r="449" spans="1:17" s="186" customFormat="1" ht="12.75">
      <c r="A449" s="185"/>
      <c r="C449" s="187"/>
      <c r="D449" s="187"/>
      <c r="E449" s="188"/>
      <c r="F449" s="188"/>
      <c r="G449" s="189"/>
      <c r="H449" s="187"/>
      <c r="I449" s="189"/>
      <c r="J449" s="189"/>
      <c r="K449" s="188"/>
      <c r="L449" s="187"/>
      <c r="M449" s="188"/>
      <c r="N449" s="189"/>
      <c r="O449" s="189"/>
      <c r="P449" s="190"/>
      <c r="Q449" s="191"/>
    </row>
    <row r="450" spans="1:17" s="186" customFormat="1" ht="12.75">
      <c r="A450" s="185"/>
      <c r="C450" s="187"/>
      <c r="D450" s="187"/>
      <c r="E450" s="188"/>
      <c r="F450" s="188"/>
      <c r="G450" s="189"/>
      <c r="H450" s="187"/>
      <c r="I450" s="189"/>
      <c r="J450" s="189"/>
      <c r="K450" s="188"/>
      <c r="L450" s="187"/>
      <c r="M450" s="188"/>
      <c r="N450" s="189"/>
      <c r="O450" s="189"/>
      <c r="P450" s="190"/>
      <c r="Q450" s="191"/>
    </row>
    <row r="451" spans="1:17" s="186" customFormat="1" ht="12.75">
      <c r="A451" s="185"/>
      <c r="C451" s="187"/>
      <c r="D451" s="187"/>
      <c r="E451" s="188"/>
      <c r="F451" s="188"/>
      <c r="G451" s="189"/>
      <c r="H451" s="187"/>
      <c r="I451" s="189"/>
      <c r="J451" s="189"/>
      <c r="K451" s="188"/>
      <c r="L451" s="187"/>
      <c r="M451" s="188"/>
      <c r="N451" s="189"/>
      <c r="O451" s="189"/>
      <c r="P451" s="190"/>
      <c r="Q451" s="192"/>
    </row>
    <row r="452" spans="1:17" s="186" customFormat="1" ht="12.75">
      <c r="A452" s="185"/>
      <c r="C452" s="187"/>
      <c r="D452" s="187"/>
      <c r="E452" s="188"/>
      <c r="F452" s="188"/>
      <c r="G452" s="189"/>
      <c r="H452" s="187"/>
      <c r="I452" s="189"/>
      <c r="J452" s="189"/>
      <c r="K452" s="188"/>
      <c r="L452" s="187"/>
      <c r="M452" s="188"/>
      <c r="N452" s="189"/>
      <c r="O452" s="189"/>
      <c r="P452" s="190"/>
      <c r="Q452" s="192"/>
    </row>
    <row r="453" spans="1:17" s="186" customFormat="1" ht="12.75">
      <c r="A453" s="185"/>
      <c r="C453" s="187"/>
      <c r="D453" s="187"/>
      <c r="E453" s="188"/>
      <c r="F453" s="188"/>
      <c r="G453" s="189"/>
      <c r="H453" s="187"/>
      <c r="I453" s="189"/>
      <c r="J453" s="189"/>
      <c r="K453" s="188"/>
      <c r="L453" s="187"/>
      <c r="M453" s="188"/>
      <c r="N453" s="189"/>
      <c r="O453" s="189"/>
      <c r="P453" s="190"/>
      <c r="Q453" s="191"/>
    </row>
    <row r="454" spans="1:17" s="186" customFormat="1" ht="12.75">
      <c r="A454" s="185"/>
      <c r="C454" s="187"/>
      <c r="D454" s="187"/>
      <c r="E454" s="188"/>
      <c r="F454" s="188"/>
      <c r="G454" s="189"/>
      <c r="H454" s="187"/>
      <c r="I454" s="189"/>
      <c r="J454" s="189"/>
      <c r="K454" s="188"/>
      <c r="L454" s="187"/>
      <c r="M454" s="188"/>
      <c r="N454" s="189"/>
      <c r="O454" s="189"/>
      <c r="P454" s="190"/>
      <c r="Q454" s="191"/>
    </row>
    <row r="455" spans="1:17" s="186" customFormat="1" ht="12.75">
      <c r="A455" s="185"/>
      <c r="C455" s="187"/>
      <c r="D455" s="187"/>
      <c r="E455" s="188"/>
      <c r="F455" s="188"/>
      <c r="G455" s="189"/>
      <c r="H455" s="187"/>
      <c r="I455" s="189"/>
      <c r="J455" s="189"/>
      <c r="K455" s="188"/>
      <c r="L455" s="187"/>
      <c r="M455" s="188"/>
      <c r="N455" s="189"/>
      <c r="O455" s="189"/>
      <c r="P455" s="190"/>
      <c r="Q455" s="191"/>
    </row>
    <row r="456" spans="1:17" s="186" customFormat="1" ht="12.75">
      <c r="A456" s="185"/>
      <c r="C456" s="187"/>
      <c r="D456" s="187"/>
      <c r="E456" s="188"/>
      <c r="F456" s="188"/>
      <c r="G456" s="189"/>
      <c r="H456" s="187"/>
      <c r="I456" s="189"/>
      <c r="J456" s="189"/>
      <c r="K456" s="188"/>
      <c r="L456" s="187"/>
      <c r="M456" s="188"/>
      <c r="N456" s="189"/>
      <c r="O456" s="189"/>
      <c r="P456" s="190"/>
      <c r="Q456" s="191"/>
    </row>
    <row r="457" spans="1:17" s="186" customFormat="1" ht="12.75">
      <c r="A457" s="185"/>
      <c r="C457" s="187"/>
      <c r="D457" s="187"/>
      <c r="E457" s="188"/>
      <c r="F457" s="188"/>
      <c r="G457" s="189"/>
      <c r="H457" s="187"/>
      <c r="I457" s="189"/>
      <c r="J457" s="189"/>
      <c r="K457" s="188"/>
      <c r="L457" s="187"/>
      <c r="M457" s="188"/>
      <c r="N457" s="189"/>
      <c r="O457" s="189"/>
      <c r="P457" s="190"/>
      <c r="Q457" s="191"/>
    </row>
    <row r="458" spans="1:17" s="186" customFormat="1" ht="12.75">
      <c r="A458" s="185"/>
      <c r="C458" s="187"/>
      <c r="D458" s="187"/>
      <c r="E458" s="188"/>
      <c r="F458" s="188"/>
      <c r="G458" s="189"/>
      <c r="H458" s="187"/>
      <c r="I458" s="189"/>
      <c r="J458" s="189"/>
      <c r="K458" s="188"/>
      <c r="L458" s="187"/>
      <c r="M458" s="188"/>
      <c r="N458" s="189"/>
      <c r="O458" s="189"/>
      <c r="P458" s="190"/>
      <c r="Q458" s="191"/>
    </row>
    <row r="459" spans="1:17" s="186" customFormat="1" ht="12.75">
      <c r="A459" s="185"/>
      <c r="C459" s="187"/>
      <c r="D459" s="187"/>
      <c r="E459" s="188"/>
      <c r="F459" s="188"/>
      <c r="G459" s="189"/>
      <c r="H459" s="187"/>
      <c r="I459" s="189"/>
      <c r="J459" s="189"/>
      <c r="K459" s="188"/>
      <c r="L459" s="187"/>
      <c r="M459" s="188"/>
      <c r="N459" s="189"/>
      <c r="O459" s="189"/>
      <c r="P459" s="190"/>
      <c r="Q459" s="191"/>
    </row>
    <row r="460" spans="1:17" s="186" customFormat="1" ht="12.75">
      <c r="A460" s="185"/>
      <c r="C460" s="187"/>
      <c r="D460" s="187"/>
      <c r="E460" s="188"/>
      <c r="F460" s="188"/>
      <c r="G460" s="189"/>
      <c r="H460" s="187"/>
      <c r="I460" s="189"/>
      <c r="J460" s="189"/>
      <c r="K460" s="188"/>
      <c r="L460" s="187"/>
      <c r="M460" s="188"/>
      <c r="N460" s="189"/>
      <c r="O460" s="189"/>
      <c r="P460" s="190"/>
      <c r="Q460" s="191"/>
    </row>
    <row r="461" spans="1:17" s="186" customFormat="1" ht="12.75">
      <c r="A461" s="185"/>
      <c r="C461" s="187"/>
      <c r="D461" s="187"/>
      <c r="E461" s="188"/>
      <c r="F461" s="188"/>
      <c r="G461" s="189"/>
      <c r="H461" s="187"/>
      <c r="I461" s="189"/>
      <c r="J461" s="189"/>
      <c r="K461" s="188"/>
      <c r="L461" s="187"/>
      <c r="M461" s="188"/>
      <c r="N461" s="189"/>
      <c r="O461" s="189"/>
      <c r="P461" s="190"/>
      <c r="Q461" s="192"/>
    </row>
    <row r="462" spans="1:17" s="186" customFormat="1" ht="12.75">
      <c r="A462" s="185"/>
      <c r="C462" s="187"/>
      <c r="D462" s="187"/>
      <c r="E462" s="188"/>
      <c r="F462" s="188"/>
      <c r="G462" s="189"/>
      <c r="H462" s="187"/>
      <c r="I462" s="189"/>
      <c r="J462" s="189"/>
      <c r="K462" s="188"/>
      <c r="L462" s="187"/>
      <c r="M462" s="188"/>
      <c r="N462" s="189"/>
      <c r="O462" s="189"/>
      <c r="P462" s="190"/>
      <c r="Q462" s="192"/>
    </row>
    <row r="463" spans="1:17" s="186" customFormat="1" ht="12.75">
      <c r="A463" s="185"/>
      <c r="C463" s="187"/>
      <c r="D463" s="187"/>
      <c r="E463" s="188"/>
      <c r="F463" s="188"/>
      <c r="G463" s="189"/>
      <c r="H463" s="187"/>
      <c r="I463" s="189"/>
      <c r="J463" s="189"/>
      <c r="K463" s="188"/>
      <c r="L463" s="187"/>
      <c r="M463" s="188"/>
      <c r="N463" s="189"/>
      <c r="O463" s="189"/>
      <c r="P463" s="190"/>
      <c r="Q463" s="192"/>
    </row>
    <row r="464" spans="1:17" s="186" customFormat="1" ht="12.75">
      <c r="A464" s="185"/>
      <c r="C464" s="187"/>
      <c r="D464" s="187"/>
      <c r="E464" s="188"/>
      <c r="F464" s="188"/>
      <c r="G464" s="189"/>
      <c r="H464" s="187"/>
      <c r="I464" s="189"/>
      <c r="J464" s="189"/>
      <c r="K464" s="188"/>
      <c r="L464" s="187"/>
      <c r="M464" s="188"/>
      <c r="N464" s="189"/>
      <c r="O464" s="189"/>
      <c r="P464" s="190"/>
      <c r="Q464" s="192"/>
    </row>
    <row r="465" spans="1:17" s="186" customFormat="1" ht="12.75">
      <c r="A465" s="185"/>
      <c r="C465" s="187"/>
      <c r="D465" s="187"/>
      <c r="E465" s="188"/>
      <c r="F465" s="188"/>
      <c r="G465" s="189"/>
      <c r="H465" s="187"/>
      <c r="I465" s="189"/>
      <c r="J465" s="189"/>
      <c r="K465" s="188"/>
      <c r="L465" s="187"/>
      <c r="M465" s="188"/>
      <c r="N465" s="189"/>
      <c r="O465" s="189"/>
      <c r="P465" s="190"/>
      <c r="Q465" s="192"/>
    </row>
    <row r="466" spans="1:17" s="186" customFormat="1" ht="12.75">
      <c r="A466" s="185"/>
      <c r="C466" s="187"/>
      <c r="D466" s="187"/>
      <c r="E466" s="188"/>
      <c r="F466" s="188"/>
      <c r="G466" s="189"/>
      <c r="H466" s="187"/>
      <c r="I466" s="189"/>
      <c r="J466" s="189"/>
      <c r="K466" s="188"/>
      <c r="L466" s="187"/>
      <c r="M466" s="188"/>
      <c r="N466" s="189"/>
      <c r="O466" s="189"/>
      <c r="P466" s="190"/>
      <c r="Q466" s="191"/>
    </row>
    <row r="467" spans="1:17" s="186" customFormat="1" ht="12.75">
      <c r="A467" s="185"/>
      <c r="C467" s="187"/>
      <c r="D467" s="187"/>
      <c r="E467" s="188"/>
      <c r="F467" s="188"/>
      <c r="G467" s="189"/>
      <c r="H467" s="187"/>
      <c r="I467" s="189"/>
      <c r="J467" s="189"/>
      <c r="K467" s="188"/>
      <c r="L467" s="187"/>
      <c r="M467" s="188"/>
      <c r="N467" s="189"/>
      <c r="O467" s="189"/>
      <c r="P467" s="190"/>
      <c r="Q467" s="192"/>
    </row>
    <row r="468" spans="1:17" s="186" customFormat="1" ht="12.75">
      <c r="A468" s="185"/>
      <c r="C468" s="187"/>
      <c r="D468" s="187"/>
      <c r="E468" s="188"/>
      <c r="F468" s="188"/>
      <c r="G468" s="189"/>
      <c r="H468" s="187"/>
      <c r="I468" s="189"/>
      <c r="J468" s="189"/>
      <c r="K468" s="188"/>
      <c r="L468" s="187"/>
      <c r="M468" s="188"/>
      <c r="N468" s="189"/>
      <c r="O468" s="189"/>
      <c r="P468" s="190"/>
      <c r="Q468" s="191"/>
    </row>
    <row r="469" spans="1:17" s="186" customFormat="1" ht="12.75">
      <c r="A469" s="185"/>
      <c r="C469" s="187"/>
      <c r="D469" s="187"/>
      <c r="E469" s="188"/>
      <c r="F469" s="188"/>
      <c r="G469" s="189"/>
      <c r="H469" s="187"/>
      <c r="I469" s="189"/>
      <c r="J469" s="189"/>
      <c r="K469" s="188"/>
      <c r="L469" s="187"/>
      <c r="M469" s="188"/>
      <c r="N469" s="189"/>
      <c r="O469" s="189"/>
      <c r="P469" s="190"/>
      <c r="Q469" s="191"/>
    </row>
    <row r="470" spans="1:17" s="186" customFormat="1" ht="12.75">
      <c r="A470" s="185"/>
      <c r="C470" s="187"/>
      <c r="D470" s="187"/>
      <c r="E470" s="188"/>
      <c r="F470" s="188"/>
      <c r="G470" s="189"/>
      <c r="H470" s="187"/>
      <c r="I470" s="189"/>
      <c r="J470" s="189"/>
      <c r="K470" s="188"/>
      <c r="L470" s="187"/>
      <c r="M470" s="188"/>
      <c r="N470" s="189"/>
      <c r="O470" s="189"/>
      <c r="P470" s="190"/>
      <c r="Q470" s="192"/>
    </row>
    <row r="471" spans="1:17" s="186" customFormat="1" ht="12.75">
      <c r="A471" s="185"/>
      <c r="C471" s="187"/>
      <c r="D471" s="187"/>
      <c r="E471" s="188"/>
      <c r="F471" s="188"/>
      <c r="G471" s="189"/>
      <c r="H471" s="187"/>
      <c r="I471" s="189"/>
      <c r="J471" s="189"/>
      <c r="K471" s="188"/>
      <c r="L471" s="187"/>
      <c r="M471" s="188"/>
      <c r="N471" s="189"/>
      <c r="O471" s="189"/>
      <c r="P471" s="190"/>
      <c r="Q471" s="192"/>
    </row>
    <row r="472" spans="1:17" s="186" customFormat="1" ht="12.75">
      <c r="A472" s="185"/>
      <c r="C472" s="187"/>
      <c r="D472" s="187"/>
      <c r="E472" s="188"/>
      <c r="F472" s="188"/>
      <c r="G472" s="189"/>
      <c r="H472" s="187"/>
      <c r="I472" s="189"/>
      <c r="J472" s="189"/>
      <c r="K472" s="188"/>
      <c r="L472" s="187"/>
      <c r="M472" s="188"/>
      <c r="N472" s="189"/>
      <c r="O472" s="189"/>
      <c r="P472" s="190"/>
      <c r="Q472" s="192"/>
    </row>
    <row r="473" spans="1:17" s="186" customFormat="1" ht="12.75">
      <c r="A473" s="185"/>
      <c r="C473" s="187"/>
      <c r="D473" s="187"/>
      <c r="E473" s="188"/>
      <c r="F473" s="188"/>
      <c r="G473" s="189"/>
      <c r="H473" s="187"/>
      <c r="I473" s="189"/>
      <c r="J473" s="189"/>
      <c r="K473" s="188"/>
      <c r="L473" s="187"/>
      <c r="M473" s="188"/>
      <c r="N473" s="189"/>
      <c r="O473" s="189"/>
      <c r="P473" s="190"/>
      <c r="Q473" s="192"/>
    </row>
    <row r="474" spans="1:17" s="186" customFormat="1" ht="12.75">
      <c r="A474" s="185"/>
      <c r="C474" s="187"/>
      <c r="D474" s="187"/>
      <c r="E474" s="188"/>
      <c r="F474" s="188"/>
      <c r="G474" s="189"/>
      <c r="H474" s="187"/>
      <c r="I474" s="189"/>
      <c r="J474" s="189"/>
      <c r="K474" s="188"/>
      <c r="L474" s="187"/>
      <c r="M474" s="188"/>
      <c r="N474" s="189"/>
      <c r="O474" s="189"/>
      <c r="P474" s="190"/>
      <c r="Q474" s="191"/>
    </row>
    <row r="475" spans="1:17" s="186" customFormat="1" ht="12.75">
      <c r="A475" s="185"/>
      <c r="C475" s="187"/>
      <c r="D475" s="187"/>
      <c r="E475" s="188"/>
      <c r="F475" s="188"/>
      <c r="G475" s="189"/>
      <c r="H475" s="187"/>
      <c r="I475" s="189"/>
      <c r="J475" s="189"/>
      <c r="K475" s="188"/>
      <c r="L475" s="187"/>
      <c r="M475" s="188"/>
      <c r="N475" s="189"/>
      <c r="O475" s="189"/>
      <c r="P475" s="190"/>
      <c r="Q475" s="191"/>
    </row>
    <row r="476" spans="1:17" s="186" customFormat="1" ht="12.75">
      <c r="A476" s="185"/>
      <c r="C476" s="187"/>
      <c r="D476" s="187"/>
      <c r="E476" s="188"/>
      <c r="F476" s="188"/>
      <c r="G476" s="189"/>
      <c r="H476" s="187"/>
      <c r="I476" s="189"/>
      <c r="J476" s="189"/>
      <c r="K476" s="188"/>
      <c r="L476" s="187"/>
      <c r="M476" s="188"/>
      <c r="N476" s="189"/>
      <c r="O476" s="189"/>
      <c r="P476" s="190"/>
      <c r="Q476" s="191"/>
    </row>
    <row r="477" spans="1:17" s="186" customFormat="1" ht="12.75">
      <c r="A477" s="185"/>
      <c r="C477" s="187"/>
      <c r="D477" s="187"/>
      <c r="E477" s="188"/>
      <c r="F477" s="188"/>
      <c r="G477" s="189"/>
      <c r="H477" s="187"/>
      <c r="I477" s="189"/>
      <c r="J477" s="189"/>
      <c r="K477" s="188"/>
      <c r="L477" s="187"/>
      <c r="M477" s="188"/>
      <c r="N477" s="189"/>
      <c r="O477" s="189"/>
      <c r="P477" s="193"/>
      <c r="Q477" s="191"/>
    </row>
    <row r="478" spans="1:17" s="195" customFormat="1" ht="12.75">
      <c r="A478" s="194"/>
      <c r="C478" s="196"/>
      <c r="D478" s="196"/>
      <c r="E478" s="197"/>
      <c r="F478" s="197"/>
      <c r="G478" s="198"/>
      <c r="H478" s="196"/>
      <c r="I478" s="198"/>
      <c r="J478" s="198"/>
      <c r="K478" s="197"/>
      <c r="L478" s="196"/>
      <c r="M478" s="197"/>
      <c r="N478" s="198"/>
      <c r="O478" s="198"/>
      <c r="P478" s="199"/>
      <c r="Q478" s="200"/>
    </row>
    <row r="479" spans="1:17" s="26" customFormat="1" ht="12.75">
      <c r="A479" s="25"/>
      <c r="C479" s="201"/>
      <c r="D479" s="201"/>
      <c r="E479" s="202"/>
      <c r="F479" s="202"/>
      <c r="G479" s="12"/>
      <c r="H479" s="201"/>
      <c r="I479" s="12"/>
      <c r="J479" s="12"/>
      <c r="K479" s="202"/>
      <c r="L479" s="201"/>
      <c r="M479" s="202"/>
      <c r="N479" s="12"/>
      <c r="O479" s="12"/>
      <c r="P479" s="12"/>
      <c r="Q479" s="29"/>
    </row>
    <row r="480" spans="1:17" s="26" customFormat="1" ht="12.75">
      <c r="A480" s="25"/>
      <c r="C480" s="201"/>
      <c r="D480" s="201"/>
      <c r="E480" s="202"/>
      <c r="F480" s="202"/>
      <c r="G480" s="12"/>
      <c r="H480" s="201"/>
      <c r="I480" s="12"/>
      <c r="J480" s="12"/>
      <c r="K480" s="202"/>
      <c r="L480" s="201"/>
      <c r="M480" s="202"/>
      <c r="N480" s="12"/>
      <c r="O480" s="12"/>
      <c r="P480" s="12"/>
      <c r="Q480" s="29"/>
    </row>
    <row r="481" spans="3:17" s="26" customFormat="1" ht="12.75">
      <c r="C481" s="201"/>
      <c r="D481" s="201"/>
      <c r="E481" s="202"/>
      <c r="F481" s="202"/>
      <c r="G481" s="12"/>
      <c r="H481" s="201"/>
      <c r="I481" s="12"/>
      <c r="J481" s="12"/>
      <c r="K481" s="202"/>
      <c r="L481" s="201"/>
      <c r="M481" s="202"/>
      <c r="N481" s="12"/>
      <c r="O481" s="12"/>
      <c r="P481" s="12"/>
      <c r="Q481" s="29"/>
    </row>
    <row r="482" spans="1:17" s="26" customFormat="1" ht="12.75">
      <c r="A482" s="25"/>
      <c r="C482" s="201"/>
      <c r="D482" s="201"/>
      <c r="E482" s="202"/>
      <c r="F482" s="202"/>
      <c r="G482" s="12"/>
      <c r="H482" s="201"/>
      <c r="I482" s="12"/>
      <c r="J482" s="12"/>
      <c r="K482" s="202"/>
      <c r="L482" s="201"/>
      <c r="M482" s="202"/>
      <c r="N482" s="12"/>
      <c r="O482" s="12"/>
      <c r="P482" s="12"/>
      <c r="Q482" s="29"/>
    </row>
    <row r="483" spans="1:17" s="26" customFormat="1" ht="12.75">
      <c r="A483" s="25"/>
      <c r="C483" s="201"/>
      <c r="D483" s="201"/>
      <c r="E483" s="202"/>
      <c r="F483" s="202"/>
      <c r="G483" s="12"/>
      <c r="H483" s="201"/>
      <c r="I483" s="12"/>
      <c r="J483" s="12"/>
      <c r="K483" s="202"/>
      <c r="L483" s="201"/>
      <c r="M483" s="202"/>
      <c r="N483" s="12"/>
      <c r="O483" s="12"/>
      <c r="P483" s="12"/>
      <c r="Q483" s="29"/>
    </row>
    <row r="484" spans="1:17" s="26" customFormat="1" ht="12.75">
      <c r="A484" s="25"/>
      <c r="C484" s="201"/>
      <c r="D484" s="201"/>
      <c r="E484" s="202"/>
      <c r="F484" s="202"/>
      <c r="G484" s="12"/>
      <c r="H484" s="201"/>
      <c r="I484" s="12"/>
      <c r="J484" s="12"/>
      <c r="K484" s="202"/>
      <c r="L484" s="201"/>
      <c r="M484" s="202"/>
      <c r="N484" s="12"/>
      <c r="O484" s="12"/>
      <c r="P484" s="12"/>
      <c r="Q484" s="29"/>
    </row>
    <row r="485" spans="1:17" s="26" customFormat="1" ht="12.75">
      <c r="A485" s="25"/>
      <c r="C485" s="201"/>
      <c r="D485" s="201"/>
      <c r="E485" s="202"/>
      <c r="F485" s="202"/>
      <c r="G485" s="12"/>
      <c r="H485" s="201"/>
      <c r="I485" s="12"/>
      <c r="J485" s="12"/>
      <c r="K485" s="202"/>
      <c r="L485" s="201"/>
      <c r="M485" s="202"/>
      <c r="N485" s="12"/>
      <c r="O485" s="12"/>
      <c r="P485" s="12"/>
      <c r="Q485" s="29"/>
    </row>
    <row r="486" spans="1:17" s="26" customFormat="1" ht="12.75">
      <c r="A486" s="25"/>
      <c r="C486" s="201"/>
      <c r="D486" s="201"/>
      <c r="E486" s="202"/>
      <c r="F486" s="202"/>
      <c r="G486" s="12"/>
      <c r="H486" s="201"/>
      <c r="I486" s="12"/>
      <c r="J486" s="12"/>
      <c r="K486" s="202"/>
      <c r="L486" s="201"/>
      <c r="M486" s="202"/>
      <c r="N486" s="12"/>
      <c r="O486" s="12"/>
      <c r="P486" s="12"/>
      <c r="Q486" s="29"/>
    </row>
    <row r="487" spans="1:17" s="26" customFormat="1" ht="12.75">
      <c r="A487" s="25"/>
      <c r="C487" s="201"/>
      <c r="D487" s="201"/>
      <c r="E487" s="202"/>
      <c r="F487" s="202"/>
      <c r="G487" s="12"/>
      <c r="H487" s="201"/>
      <c r="I487" s="12"/>
      <c r="J487" s="12"/>
      <c r="K487" s="202"/>
      <c r="L487" s="201"/>
      <c r="M487" s="202"/>
      <c r="N487" s="12"/>
      <c r="O487" s="12"/>
      <c r="P487" s="12"/>
      <c r="Q487" s="29"/>
    </row>
    <row r="488" spans="1:17" s="26" customFormat="1" ht="12.75">
      <c r="A488" s="25"/>
      <c r="C488" s="201"/>
      <c r="D488" s="201"/>
      <c r="E488" s="202"/>
      <c r="F488" s="202"/>
      <c r="G488" s="12"/>
      <c r="H488" s="201"/>
      <c r="I488" s="12"/>
      <c r="J488" s="12"/>
      <c r="K488" s="202"/>
      <c r="L488" s="201"/>
      <c r="M488" s="202"/>
      <c r="N488" s="12"/>
      <c r="O488" s="12"/>
      <c r="P488" s="12"/>
      <c r="Q488" s="29"/>
    </row>
    <row r="489" spans="1:17" s="26" customFormat="1" ht="12.75">
      <c r="A489" s="25"/>
      <c r="C489" s="201"/>
      <c r="D489" s="201"/>
      <c r="E489" s="202"/>
      <c r="F489" s="202"/>
      <c r="G489" s="12"/>
      <c r="H489" s="201"/>
      <c r="I489" s="12"/>
      <c r="J489" s="12"/>
      <c r="K489" s="202"/>
      <c r="L489" s="201"/>
      <c r="M489" s="202"/>
      <c r="N489" s="12"/>
      <c r="O489" s="12"/>
      <c r="P489" s="12"/>
      <c r="Q489" s="29"/>
    </row>
    <row r="490" spans="1:17" s="26" customFormat="1" ht="12.75">
      <c r="A490" s="25"/>
      <c r="C490" s="201"/>
      <c r="D490" s="201"/>
      <c r="E490" s="202"/>
      <c r="F490" s="202"/>
      <c r="G490" s="12"/>
      <c r="H490" s="201"/>
      <c r="I490" s="12"/>
      <c r="J490" s="12"/>
      <c r="K490" s="202"/>
      <c r="L490" s="201"/>
      <c r="M490" s="202"/>
      <c r="N490" s="12"/>
      <c r="O490" s="12"/>
      <c r="P490" s="12"/>
      <c r="Q490" s="29"/>
    </row>
    <row r="491" spans="1:17" s="26" customFormat="1" ht="12.75">
      <c r="A491" s="25"/>
      <c r="C491" s="201"/>
      <c r="D491" s="201"/>
      <c r="E491" s="202"/>
      <c r="F491" s="202"/>
      <c r="G491" s="12"/>
      <c r="H491" s="201"/>
      <c r="I491" s="12"/>
      <c r="J491" s="12"/>
      <c r="K491" s="202"/>
      <c r="L491" s="201"/>
      <c r="M491" s="202"/>
      <c r="N491" s="12"/>
      <c r="O491" s="12"/>
      <c r="P491" s="12"/>
      <c r="Q491" s="29"/>
    </row>
    <row r="492" spans="1:17" s="26" customFormat="1" ht="12.75">
      <c r="A492" s="25"/>
      <c r="C492" s="201"/>
      <c r="D492" s="201"/>
      <c r="E492" s="202"/>
      <c r="F492" s="202"/>
      <c r="G492" s="12"/>
      <c r="H492" s="201"/>
      <c r="I492" s="12"/>
      <c r="J492" s="12"/>
      <c r="K492" s="202"/>
      <c r="L492" s="201"/>
      <c r="M492" s="202"/>
      <c r="N492" s="12"/>
      <c r="O492" s="12"/>
      <c r="P492" s="12"/>
      <c r="Q492" s="29"/>
    </row>
    <row r="493" spans="1:17" s="26" customFormat="1" ht="12.75">
      <c r="A493" s="25"/>
      <c r="C493" s="201"/>
      <c r="D493" s="201"/>
      <c r="E493" s="202"/>
      <c r="F493" s="202"/>
      <c r="G493" s="12"/>
      <c r="H493" s="201"/>
      <c r="I493" s="12"/>
      <c r="J493" s="12"/>
      <c r="K493" s="202"/>
      <c r="L493" s="201"/>
      <c r="M493" s="202"/>
      <c r="N493" s="12"/>
      <c r="O493" s="12"/>
      <c r="P493" s="12"/>
      <c r="Q493" s="29"/>
    </row>
    <row r="494" spans="1:17" s="26" customFormat="1" ht="12.75">
      <c r="A494" s="25"/>
      <c r="C494" s="201"/>
      <c r="D494" s="201"/>
      <c r="E494" s="202"/>
      <c r="F494" s="202"/>
      <c r="G494" s="12"/>
      <c r="H494" s="201"/>
      <c r="I494" s="12"/>
      <c r="J494" s="12"/>
      <c r="K494" s="202"/>
      <c r="L494" s="201"/>
      <c r="M494" s="202"/>
      <c r="N494" s="12"/>
      <c r="O494" s="12"/>
      <c r="P494" s="12"/>
      <c r="Q494" s="29"/>
    </row>
    <row r="495" spans="1:17" s="26" customFormat="1" ht="12.75">
      <c r="A495" s="25"/>
      <c r="C495" s="201"/>
      <c r="D495" s="201"/>
      <c r="E495" s="202"/>
      <c r="F495" s="202"/>
      <c r="G495" s="12"/>
      <c r="H495" s="201"/>
      <c r="I495" s="12"/>
      <c r="J495" s="12"/>
      <c r="K495" s="202"/>
      <c r="L495" s="201"/>
      <c r="M495" s="202"/>
      <c r="N495" s="12"/>
      <c r="O495" s="12"/>
      <c r="P495" s="12"/>
      <c r="Q495" s="29"/>
    </row>
    <row r="496" spans="1:17" s="26" customFormat="1" ht="12.75">
      <c r="A496" s="25"/>
      <c r="C496" s="201"/>
      <c r="D496" s="201"/>
      <c r="E496" s="202"/>
      <c r="F496" s="202"/>
      <c r="G496" s="12"/>
      <c r="H496" s="201"/>
      <c r="I496" s="12"/>
      <c r="J496" s="12"/>
      <c r="K496" s="202"/>
      <c r="L496" s="201"/>
      <c r="M496" s="202"/>
      <c r="N496" s="12"/>
      <c r="O496" s="12"/>
      <c r="P496" s="12"/>
      <c r="Q496" s="29"/>
    </row>
    <row r="497" spans="1:17" s="26" customFormat="1" ht="12.75">
      <c r="A497" s="25"/>
      <c r="C497" s="201"/>
      <c r="D497" s="201"/>
      <c r="E497" s="202"/>
      <c r="F497" s="202"/>
      <c r="G497" s="12"/>
      <c r="H497" s="201"/>
      <c r="I497" s="12"/>
      <c r="J497" s="12"/>
      <c r="K497" s="202"/>
      <c r="L497" s="201"/>
      <c r="M497" s="202"/>
      <c r="N497" s="12"/>
      <c r="O497" s="12"/>
      <c r="P497" s="12"/>
      <c r="Q497" s="29"/>
    </row>
    <row r="498" spans="1:17" s="26" customFormat="1" ht="12.75">
      <c r="A498" s="25"/>
      <c r="C498" s="201"/>
      <c r="D498" s="201"/>
      <c r="E498" s="202"/>
      <c r="F498" s="202"/>
      <c r="G498" s="12"/>
      <c r="H498" s="201"/>
      <c r="I498" s="12"/>
      <c r="J498" s="12"/>
      <c r="K498" s="202"/>
      <c r="L498" s="201"/>
      <c r="M498" s="202"/>
      <c r="N498" s="12"/>
      <c r="O498" s="12"/>
      <c r="P498" s="12"/>
      <c r="Q498" s="29"/>
    </row>
    <row r="499" spans="1:17" s="26" customFormat="1" ht="12.75">
      <c r="A499" s="25"/>
      <c r="C499" s="201"/>
      <c r="D499" s="201"/>
      <c r="E499" s="202"/>
      <c r="F499" s="202"/>
      <c r="G499" s="12"/>
      <c r="H499" s="201"/>
      <c r="I499" s="12"/>
      <c r="J499" s="12"/>
      <c r="K499" s="202"/>
      <c r="L499" s="201"/>
      <c r="M499" s="202"/>
      <c r="N499" s="12"/>
      <c r="O499" s="12"/>
      <c r="P499" s="12"/>
      <c r="Q499" s="29"/>
    </row>
    <row r="500" spans="1:17" s="26" customFormat="1" ht="12.75">
      <c r="A500" s="25"/>
      <c r="C500" s="201"/>
      <c r="D500" s="201"/>
      <c r="E500" s="202"/>
      <c r="F500" s="202"/>
      <c r="G500" s="12"/>
      <c r="H500" s="201"/>
      <c r="I500" s="12"/>
      <c r="J500" s="12"/>
      <c r="K500" s="202"/>
      <c r="L500" s="201"/>
      <c r="M500" s="202"/>
      <c r="N500" s="12"/>
      <c r="O500" s="12"/>
      <c r="P500" s="12"/>
      <c r="Q500" s="29"/>
    </row>
    <row r="501" spans="1:17" s="26" customFormat="1" ht="12.75">
      <c r="A501" s="25"/>
      <c r="C501" s="201"/>
      <c r="D501" s="201"/>
      <c r="E501" s="202"/>
      <c r="F501" s="202"/>
      <c r="G501" s="12"/>
      <c r="H501" s="201"/>
      <c r="I501" s="12"/>
      <c r="J501" s="12"/>
      <c r="K501" s="202"/>
      <c r="L501" s="201"/>
      <c r="M501" s="202"/>
      <c r="N501" s="12"/>
      <c r="O501" s="12"/>
      <c r="P501" s="12"/>
      <c r="Q501" s="29"/>
    </row>
    <row r="502" spans="1:17" s="26" customFormat="1" ht="12.75">
      <c r="A502" s="25"/>
      <c r="C502" s="201"/>
      <c r="D502" s="201"/>
      <c r="E502" s="202"/>
      <c r="F502" s="202"/>
      <c r="G502" s="12"/>
      <c r="H502" s="201"/>
      <c r="I502" s="12"/>
      <c r="J502" s="12"/>
      <c r="K502" s="202"/>
      <c r="L502" s="201"/>
      <c r="M502" s="202"/>
      <c r="N502" s="12"/>
      <c r="O502" s="12"/>
      <c r="P502" s="12"/>
      <c r="Q502" s="29"/>
    </row>
    <row r="503" spans="1:17" s="26" customFormat="1" ht="12.75">
      <c r="A503" s="25"/>
      <c r="C503" s="201"/>
      <c r="D503" s="201"/>
      <c r="E503" s="202"/>
      <c r="F503" s="202"/>
      <c r="G503" s="12"/>
      <c r="H503" s="201"/>
      <c r="I503" s="12"/>
      <c r="J503" s="12"/>
      <c r="K503" s="202"/>
      <c r="L503" s="201"/>
      <c r="M503" s="202"/>
      <c r="N503" s="12"/>
      <c r="O503" s="12"/>
      <c r="P503" s="12"/>
      <c r="Q503" s="29"/>
    </row>
    <row r="504" spans="1:17" s="26" customFormat="1" ht="12.75">
      <c r="A504" s="25"/>
      <c r="C504" s="201"/>
      <c r="D504" s="201"/>
      <c r="E504" s="202"/>
      <c r="F504" s="202"/>
      <c r="G504" s="12"/>
      <c r="H504" s="201"/>
      <c r="I504" s="12"/>
      <c r="J504" s="12"/>
      <c r="K504" s="202"/>
      <c r="L504" s="201"/>
      <c r="M504" s="202"/>
      <c r="N504" s="12"/>
      <c r="O504" s="12"/>
      <c r="P504" s="12"/>
      <c r="Q504" s="29"/>
    </row>
    <row r="505" spans="1:17" s="26" customFormat="1" ht="12.75">
      <c r="A505" s="25"/>
      <c r="C505" s="201"/>
      <c r="D505" s="201"/>
      <c r="E505" s="202"/>
      <c r="F505" s="202"/>
      <c r="G505" s="12"/>
      <c r="H505" s="201"/>
      <c r="I505" s="12"/>
      <c r="J505" s="12"/>
      <c r="K505" s="202"/>
      <c r="L505" s="201"/>
      <c r="M505" s="202"/>
      <c r="N505" s="12"/>
      <c r="O505" s="12"/>
      <c r="P505" s="12"/>
      <c r="Q505" s="29"/>
    </row>
    <row r="506" spans="1:17" s="26" customFormat="1" ht="12.75">
      <c r="A506" s="25"/>
      <c r="C506" s="201"/>
      <c r="D506" s="201"/>
      <c r="E506" s="202"/>
      <c r="F506" s="202"/>
      <c r="G506" s="12"/>
      <c r="H506" s="201"/>
      <c r="I506" s="12"/>
      <c r="J506" s="12"/>
      <c r="K506" s="202"/>
      <c r="L506" s="201"/>
      <c r="M506" s="202"/>
      <c r="N506" s="12"/>
      <c r="O506" s="12"/>
      <c r="P506" s="12"/>
      <c r="Q506" s="29"/>
    </row>
    <row r="507" spans="1:17" s="26" customFormat="1" ht="12.75">
      <c r="A507" s="25"/>
      <c r="C507" s="201"/>
      <c r="D507" s="201"/>
      <c r="E507" s="202"/>
      <c r="F507" s="202"/>
      <c r="G507" s="12"/>
      <c r="H507" s="201"/>
      <c r="I507" s="12"/>
      <c r="J507" s="12"/>
      <c r="K507" s="202"/>
      <c r="L507" s="201"/>
      <c r="M507" s="202"/>
      <c r="N507" s="12"/>
      <c r="O507" s="12"/>
      <c r="P507" s="12"/>
      <c r="Q507" s="29"/>
    </row>
    <row r="508" spans="1:17" s="26" customFormat="1" ht="12.75">
      <c r="A508" s="25"/>
      <c r="C508" s="201"/>
      <c r="D508" s="201"/>
      <c r="E508" s="202"/>
      <c r="F508" s="202"/>
      <c r="G508" s="12"/>
      <c r="H508" s="201"/>
      <c r="I508" s="12"/>
      <c r="J508" s="12"/>
      <c r="K508" s="202"/>
      <c r="L508" s="201"/>
      <c r="M508" s="202"/>
      <c r="N508" s="12"/>
      <c r="O508" s="12"/>
      <c r="P508" s="12"/>
      <c r="Q508" s="29"/>
    </row>
    <row r="509" spans="1:17" s="26" customFormat="1" ht="12.75">
      <c r="A509" s="25"/>
      <c r="C509" s="201"/>
      <c r="D509" s="201"/>
      <c r="E509" s="202"/>
      <c r="F509" s="202"/>
      <c r="G509" s="12"/>
      <c r="H509" s="201"/>
      <c r="I509" s="12"/>
      <c r="J509" s="12"/>
      <c r="K509" s="202"/>
      <c r="L509" s="201"/>
      <c r="M509" s="202"/>
      <c r="N509" s="12"/>
      <c r="O509" s="12"/>
      <c r="P509" s="12"/>
      <c r="Q509" s="29"/>
    </row>
    <row r="510" spans="1:17" s="26" customFormat="1" ht="12.75">
      <c r="A510" s="25"/>
      <c r="C510" s="201"/>
      <c r="D510" s="201"/>
      <c r="E510" s="202"/>
      <c r="F510" s="202"/>
      <c r="G510" s="12"/>
      <c r="H510" s="201"/>
      <c r="I510" s="12"/>
      <c r="J510" s="12"/>
      <c r="K510" s="202"/>
      <c r="L510" s="201"/>
      <c r="M510" s="202"/>
      <c r="N510" s="12"/>
      <c r="O510" s="12"/>
      <c r="P510" s="12"/>
      <c r="Q510" s="29"/>
    </row>
    <row r="511" spans="1:17" s="26" customFormat="1" ht="12.75">
      <c r="A511" s="25"/>
      <c r="C511" s="201"/>
      <c r="D511" s="201"/>
      <c r="E511" s="202"/>
      <c r="F511" s="202"/>
      <c r="G511" s="12"/>
      <c r="H511" s="201"/>
      <c r="I511" s="12"/>
      <c r="J511" s="12"/>
      <c r="K511" s="202"/>
      <c r="L511" s="201"/>
      <c r="M511" s="202"/>
      <c r="N511" s="12"/>
      <c r="O511" s="12"/>
      <c r="P511" s="12"/>
      <c r="Q511" s="29"/>
    </row>
    <row r="512" spans="1:17" s="26" customFormat="1" ht="12.75">
      <c r="A512" s="25"/>
      <c r="C512" s="201"/>
      <c r="D512" s="201"/>
      <c r="E512" s="202"/>
      <c r="F512" s="202"/>
      <c r="G512" s="12"/>
      <c r="H512" s="201"/>
      <c r="I512" s="12"/>
      <c r="J512" s="12"/>
      <c r="K512" s="202"/>
      <c r="L512" s="201"/>
      <c r="M512" s="202"/>
      <c r="N512" s="12"/>
      <c r="O512" s="12"/>
      <c r="P512" s="12"/>
      <c r="Q512" s="29"/>
    </row>
    <row r="513" spans="1:17" s="26" customFormat="1" ht="12.75">
      <c r="A513" s="25"/>
      <c r="C513" s="201"/>
      <c r="D513" s="201"/>
      <c r="E513" s="202"/>
      <c r="F513" s="202"/>
      <c r="G513" s="12"/>
      <c r="H513" s="201"/>
      <c r="I513" s="12"/>
      <c r="J513" s="12"/>
      <c r="K513" s="202"/>
      <c r="L513" s="201"/>
      <c r="M513" s="202"/>
      <c r="N513" s="12"/>
      <c r="O513" s="12"/>
      <c r="P513" s="12"/>
      <c r="Q513" s="29"/>
    </row>
    <row r="514" spans="1:17" s="26" customFormat="1" ht="12.75">
      <c r="A514" s="25"/>
      <c r="C514" s="201"/>
      <c r="D514" s="201"/>
      <c r="E514" s="202"/>
      <c r="F514" s="202"/>
      <c r="G514" s="12"/>
      <c r="H514" s="201"/>
      <c r="I514" s="12"/>
      <c r="J514" s="12"/>
      <c r="K514" s="202"/>
      <c r="L514" s="201"/>
      <c r="M514" s="202"/>
      <c r="N514" s="12"/>
      <c r="O514" s="12"/>
      <c r="P514" s="12"/>
      <c r="Q514" s="29"/>
    </row>
    <row r="515" spans="1:17" s="26" customFormat="1" ht="12.75">
      <c r="A515" s="25"/>
      <c r="C515" s="201"/>
      <c r="D515" s="201"/>
      <c r="E515" s="202"/>
      <c r="F515" s="202"/>
      <c r="G515" s="12"/>
      <c r="H515" s="201"/>
      <c r="I515" s="12"/>
      <c r="J515" s="12"/>
      <c r="K515" s="202"/>
      <c r="L515" s="201"/>
      <c r="M515" s="202"/>
      <c r="N515" s="12"/>
      <c r="O515" s="12"/>
      <c r="P515" s="12"/>
      <c r="Q515" s="29"/>
    </row>
    <row r="516" spans="1:17" s="26" customFormat="1" ht="12.75">
      <c r="A516" s="25"/>
      <c r="C516" s="201"/>
      <c r="D516" s="201"/>
      <c r="E516" s="202"/>
      <c r="F516" s="202"/>
      <c r="G516" s="12"/>
      <c r="H516" s="201"/>
      <c r="I516" s="12"/>
      <c r="J516" s="12"/>
      <c r="K516" s="202"/>
      <c r="L516" s="201"/>
      <c r="M516" s="202"/>
      <c r="N516" s="12"/>
      <c r="O516" s="12"/>
      <c r="P516" s="12"/>
      <c r="Q516" s="29"/>
    </row>
    <row r="517" spans="1:17" s="26" customFormat="1" ht="12.75">
      <c r="A517" s="25"/>
      <c r="C517" s="201"/>
      <c r="D517" s="201"/>
      <c r="E517" s="202"/>
      <c r="F517" s="202"/>
      <c r="G517" s="12"/>
      <c r="H517" s="201"/>
      <c r="I517" s="12"/>
      <c r="J517" s="12"/>
      <c r="K517" s="202"/>
      <c r="L517" s="201"/>
      <c r="M517" s="202"/>
      <c r="N517" s="12"/>
      <c r="O517" s="12"/>
      <c r="P517" s="12"/>
      <c r="Q517" s="29"/>
    </row>
    <row r="518" spans="1:17" s="26" customFormat="1" ht="12.75">
      <c r="A518" s="25"/>
      <c r="C518" s="201"/>
      <c r="D518" s="201"/>
      <c r="E518" s="202"/>
      <c r="F518" s="202"/>
      <c r="G518" s="12"/>
      <c r="H518" s="201"/>
      <c r="I518" s="12"/>
      <c r="J518" s="12"/>
      <c r="K518" s="202"/>
      <c r="L518" s="201"/>
      <c r="M518" s="202"/>
      <c r="N518" s="12"/>
      <c r="O518" s="12"/>
      <c r="P518" s="12"/>
      <c r="Q518" s="29"/>
    </row>
    <row r="519" spans="1:17" s="26" customFormat="1" ht="12.75">
      <c r="A519" s="25"/>
      <c r="C519" s="201"/>
      <c r="D519" s="201"/>
      <c r="E519" s="202"/>
      <c r="F519" s="202"/>
      <c r="G519" s="12"/>
      <c r="H519" s="201"/>
      <c r="I519" s="12"/>
      <c r="J519" s="12"/>
      <c r="K519" s="202"/>
      <c r="L519" s="201"/>
      <c r="M519" s="202"/>
      <c r="N519" s="12"/>
      <c r="O519" s="12"/>
      <c r="P519" s="12"/>
      <c r="Q519" s="29"/>
    </row>
    <row r="520" spans="1:17" s="26" customFormat="1" ht="12.75">
      <c r="A520" s="25"/>
      <c r="C520" s="201"/>
      <c r="D520" s="201"/>
      <c r="E520" s="202"/>
      <c r="F520" s="202"/>
      <c r="G520" s="12"/>
      <c r="H520" s="201"/>
      <c r="I520" s="12"/>
      <c r="J520" s="12"/>
      <c r="K520" s="202"/>
      <c r="L520" s="201"/>
      <c r="M520" s="202"/>
      <c r="N520" s="12"/>
      <c r="O520" s="12"/>
      <c r="P520" s="12"/>
      <c r="Q520" s="29"/>
    </row>
    <row r="521" spans="1:17" s="26" customFormat="1" ht="12.75">
      <c r="A521" s="25"/>
      <c r="C521" s="201"/>
      <c r="D521" s="201"/>
      <c r="E521" s="202"/>
      <c r="F521" s="202"/>
      <c r="G521" s="12"/>
      <c r="H521" s="201"/>
      <c r="I521" s="12"/>
      <c r="J521" s="12"/>
      <c r="K521" s="202"/>
      <c r="L521" s="201"/>
      <c r="M521" s="202"/>
      <c r="N521" s="12"/>
      <c r="O521" s="12"/>
      <c r="P521" s="12"/>
      <c r="Q521" s="29"/>
    </row>
    <row r="522" spans="1:17" s="26" customFormat="1" ht="12.75">
      <c r="A522" s="25"/>
      <c r="C522" s="201"/>
      <c r="D522" s="201"/>
      <c r="E522" s="202"/>
      <c r="F522" s="202"/>
      <c r="G522" s="12"/>
      <c r="H522" s="201"/>
      <c r="I522" s="12"/>
      <c r="J522" s="12"/>
      <c r="K522" s="202"/>
      <c r="L522" s="201"/>
      <c r="M522" s="202"/>
      <c r="N522" s="12"/>
      <c r="O522" s="12"/>
      <c r="P522" s="12"/>
      <c r="Q522" s="29"/>
    </row>
    <row r="523" spans="1:17" s="26" customFormat="1" ht="12.75">
      <c r="A523" s="25"/>
      <c r="C523" s="201"/>
      <c r="D523" s="201"/>
      <c r="E523" s="202"/>
      <c r="F523" s="202"/>
      <c r="G523" s="12"/>
      <c r="H523" s="201"/>
      <c r="I523" s="12"/>
      <c r="J523" s="12"/>
      <c r="K523" s="202"/>
      <c r="L523" s="201"/>
      <c r="M523" s="202"/>
      <c r="N523" s="12"/>
      <c r="O523" s="12"/>
      <c r="P523" s="12"/>
      <c r="Q523" s="29"/>
    </row>
    <row r="524" spans="1:17" s="26" customFormat="1" ht="12.75">
      <c r="A524" s="25"/>
      <c r="C524" s="201"/>
      <c r="D524" s="201"/>
      <c r="E524" s="202"/>
      <c r="F524" s="202"/>
      <c r="G524" s="12"/>
      <c r="H524" s="201"/>
      <c r="I524" s="12"/>
      <c r="J524" s="12"/>
      <c r="K524" s="202"/>
      <c r="L524" s="201"/>
      <c r="M524" s="202"/>
      <c r="N524" s="12"/>
      <c r="O524" s="12"/>
      <c r="P524" s="12"/>
      <c r="Q524" s="29"/>
    </row>
    <row r="525" spans="1:17" s="26" customFormat="1" ht="12.75">
      <c r="A525" s="25"/>
      <c r="C525" s="201"/>
      <c r="D525" s="201"/>
      <c r="E525" s="202"/>
      <c r="F525" s="202"/>
      <c r="G525" s="12"/>
      <c r="H525" s="201"/>
      <c r="I525" s="12"/>
      <c r="J525" s="12"/>
      <c r="K525" s="202"/>
      <c r="L525" s="201"/>
      <c r="M525" s="202"/>
      <c r="N525" s="12"/>
      <c r="O525" s="12"/>
      <c r="P525" s="12"/>
      <c r="Q525" s="29"/>
    </row>
    <row r="526" spans="1:17" s="26" customFormat="1" ht="12.75">
      <c r="A526" s="25"/>
      <c r="C526" s="201"/>
      <c r="D526" s="201"/>
      <c r="E526" s="202"/>
      <c r="F526" s="202"/>
      <c r="G526" s="12"/>
      <c r="H526" s="201"/>
      <c r="I526" s="12"/>
      <c r="J526" s="12"/>
      <c r="K526" s="202"/>
      <c r="L526" s="201"/>
      <c r="M526" s="202"/>
      <c r="N526" s="12"/>
      <c r="O526" s="12"/>
      <c r="P526" s="12"/>
      <c r="Q526" s="29"/>
    </row>
    <row r="527" spans="1:17" s="26" customFormat="1" ht="12.75">
      <c r="A527" s="25"/>
      <c r="C527" s="201"/>
      <c r="D527" s="201"/>
      <c r="E527" s="202"/>
      <c r="F527" s="202"/>
      <c r="G527" s="12"/>
      <c r="H527" s="201"/>
      <c r="I527" s="12"/>
      <c r="J527" s="12"/>
      <c r="K527" s="202"/>
      <c r="L527" s="201"/>
      <c r="M527" s="202"/>
      <c r="N527" s="12"/>
      <c r="O527" s="12"/>
      <c r="P527" s="12"/>
      <c r="Q527" s="29"/>
    </row>
    <row r="528" spans="1:17" s="26" customFormat="1" ht="12.75">
      <c r="A528" s="25"/>
      <c r="C528" s="201"/>
      <c r="D528" s="201"/>
      <c r="E528" s="202"/>
      <c r="F528" s="202"/>
      <c r="G528" s="12"/>
      <c r="H528" s="201"/>
      <c r="I528" s="12"/>
      <c r="J528" s="12"/>
      <c r="K528" s="202"/>
      <c r="L528" s="201"/>
      <c r="M528" s="202"/>
      <c r="N528" s="12"/>
      <c r="O528" s="12"/>
      <c r="P528" s="12"/>
      <c r="Q528" s="29"/>
    </row>
    <row r="529" spans="1:17" s="26" customFormat="1" ht="12.75">
      <c r="A529" s="25"/>
      <c r="C529" s="201"/>
      <c r="D529" s="201"/>
      <c r="E529" s="202"/>
      <c r="F529" s="202"/>
      <c r="G529" s="12"/>
      <c r="H529" s="201"/>
      <c r="I529" s="12"/>
      <c r="J529" s="12"/>
      <c r="K529" s="202"/>
      <c r="L529" s="201"/>
      <c r="M529" s="202"/>
      <c r="N529" s="12"/>
      <c r="O529" s="12"/>
      <c r="P529" s="12"/>
      <c r="Q529" s="29"/>
    </row>
    <row r="530" spans="1:17" s="26" customFormat="1" ht="12.75">
      <c r="A530" s="25"/>
      <c r="C530" s="201"/>
      <c r="D530" s="201"/>
      <c r="E530" s="202"/>
      <c r="F530" s="202"/>
      <c r="G530" s="12"/>
      <c r="H530" s="201"/>
      <c r="I530" s="12"/>
      <c r="J530" s="12"/>
      <c r="K530" s="202"/>
      <c r="L530" s="201"/>
      <c r="M530" s="202"/>
      <c r="N530" s="12"/>
      <c r="O530" s="12"/>
      <c r="P530" s="12"/>
      <c r="Q530" s="29"/>
    </row>
    <row r="531" spans="1:17" s="26" customFormat="1" ht="12.75">
      <c r="A531" s="25"/>
      <c r="C531" s="201"/>
      <c r="D531" s="201"/>
      <c r="E531" s="202"/>
      <c r="F531" s="202"/>
      <c r="G531" s="12"/>
      <c r="H531" s="201"/>
      <c r="I531" s="12"/>
      <c r="J531" s="12"/>
      <c r="K531" s="202"/>
      <c r="L531" s="201"/>
      <c r="M531" s="202"/>
      <c r="N531" s="12"/>
      <c r="O531" s="12"/>
      <c r="P531" s="12"/>
      <c r="Q531" s="29"/>
    </row>
    <row r="532" spans="1:17" s="26" customFormat="1" ht="12.75">
      <c r="A532" s="25"/>
      <c r="C532" s="201"/>
      <c r="D532" s="201"/>
      <c r="E532" s="202"/>
      <c r="F532" s="202"/>
      <c r="G532" s="12"/>
      <c r="H532" s="201"/>
      <c r="I532" s="12"/>
      <c r="J532" s="12"/>
      <c r="K532" s="202"/>
      <c r="L532" s="201"/>
      <c r="M532" s="202"/>
      <c r="N532" s="12"/>
      <c r="O532" s="12"/>
      <c r="P532" s="12"/>
      <c r="Q532" s="29"/>
    </row>
    <row r="533" spans="1:17" s="26" customFormat="1" ht="12.75">
      <c r="A533" s="25"/>
      <c r="C533" s="201"/>
      <c r="D533" s="201"/>
      <c r="E533" s="202"/>
      <c r="F533" s="202"/>
      <c r="G533" s="12"/>
      <c r="H533" s="201"/>
      <c r="I533" s="12"/>
      <c r="J533" s="12"/>
      <c r="K533" s="202"/>
      <c r="L533" s="201"/>
      <c r="M533" s="202"/>
      <c r="N533" s="12"/>
      <c r="O533" s="12"/>
      <c r="P533" s="12"/>
      <c r="Q533" s="29"/>
    </row>
    <row r="534" spans="1:17" s="26" customFormat="1" ht="12.75">
      <c r="A534" s="25"/>
      <c r="C534" s="201"/>
      <c r="D534" s="201"/>
      <c r="E534" s="202"/>
      <c r="F534" s="202"/>
      <c r="G534" s="12"/>
      <c r="H534" s="201"/>
      <c r="I534" s="12"/>
      <c r="J534" s="12"/>
      <c r="K534" s="202"/>
      <c r="L534" s="201"/>
      <c r="M534" s="202"/>
      <c r="N534" s="12"/>
      <c r="O534" s="12"/>
      <c r="P534" s="12"/>
      <c r="Q534" s="29"/>
    </row>
    <row r="535" spans="1:17" s="26" customFormat="1" ht="12.75">
      <c r="A535" s="25"/>
      <c r="C535" s="201"/>
      <c r="D535" s="201"/>
      <c r="E535" s="202"/>
      <c r="F535" s="202"/>
      <c r="G535" s="12"/>
      <c r="H535" s="201"/>
      <c r="I535" s="12"/>
      <c r="J535" s="12"/>
      <c r="K535" s="202"/>
      <c r="L535" s="201"/>
      <c r="M535" s="202"/>
      <c r="N535" s="12"/>
      <c r="O535" s="12"/>
      <c r="P535" s="12"/>
      <c r="Q535" s="29"/>
    </row>
    <row r="536" spans="1:17" s="26" customFormat="1" ht="12.75">
      <c r="A536" s="25"/>
      <c r="C536" s="201"/>
      <c r="D536" s="201"/>
      <c r="E536" s="202"/>
      <c r="F536" s="202"/>
      <c r="G536" s="12"/>
      <c r="H536" s="201"/>
      <c r="I536" s="12"/>
      <c r="J536" s="12"/>
      <c r="K536" s="202"/>
      <c r="L536" s="201"/>
      <c r="M536" s="202"/>
      <c r="N536" s="12"/>
      <c r="O536" s="12"/>
      <c r="P536" s="12"/>
      <c r="Q536" s="29"/>
    </row>
    <row r="537" spans="1:17" s="26" customFormat="1" ht="12.75">
      <c r="A537" s="25"/>
      <c r="C537" s="201"/>
      <c r="D537" s="201"/>
      <c r="E537" s="202"/>
      <c r="F537" s="202"/>
      <c r="G537" s="12"/>
      <c r="H537" s="201"/>
      <c r="I537" s="12"/>
      <c r="J537" s="12"/>
      <c r="K537" s="202"/>
      <c r="L537" s="201"/>
      <c r="M537" s="202"/>
      <c r="N537" s="12"/>
      <c r="O537" s="12"/>
      <c r="P537" s="12"/>
      <c r="Q537" s="29"/>
    </row>
    <row r="538" spans="1:17" s="26" customFormat="1" ht="12.75">
      <c r="A538" s="25"/>
      <c r="C538" s="201"/>
      <c r="D538" s="201"/>
      <c r="E538" s="202"/>
      <c r="F538" s="202"/>
      <c r="G538" s="12"/>
      <c r="H538" s="201"/>
      <c r="I538" s="12"/>
      <c r="J538" s="12"/>
      <c r="K538" s="202"/>
      <c r="L538" s="201"/>
      <c r="M538" s="202"/>
      <c r="N538" s="12"/>
      <c r="O538" s="12"/>
      <c r="P538" s="12"/>
      <c r="Q538" s="29"/>
    </row>
    <row r="539" spans="1:17" s="26" customFormat="1" ht="12.75">
      <c r="A539" s="25"/>
      <c r="C539" s="201"/>
      <c r="D539" s="201"/>
      <c r="E539" s="202"/>
      <c r="F539" s="202"/>
      <c r="G539" s="12"/>
      <c r="H539" s="201"/>
      <c r="I539" s="12"/>
      <c r="J539" s="12"/>
      <c r="K539" s="202"/>
      <c r="L539" s="201"/>
      <c r="M539" s="202"/>
      <c r="N539" s="12"/>
      <c r="O539" s="12"/>
      <c r="P539" s="12"/>
      <c r="Q539" s="29"/>
    </row>
    <row r="540" spans="1:17" s="26" customFormat="1" ht="12.75">
      <c r="A540" s="25"/>
      <c r="C540" s="201"/>
      <c r="D540" s="201"/>
      <c r="E540" s="202"/>
      <c r="F540" s="202"/>
      <c r="G540" s="12"/>
      <c r="H540" s="201"/>
      <c r="I540" s="12"/>
      <c r="J540" s="12"/>
      <c r="K540" s="202"/>
      <c r="L540" s="201"/>
      <c r="M540" s="202"/>
      <c r="N540" s="12"/>
      <c r="O540" s="12"/>
      <c r="P540" s="12"/>
      <c r="Q540" s="29"/>
    </row>
    <row r="541" spans="1:17" s="26" customFormat="1" ht="12.75">
      <c r="A541" s="25"/>
      <c r="C541" s="201"/>
      <c r="D541" s="201"/>
      <c r="E541" s="202"/>
      <c r="F541" s="202"/>
      <c r="G541" s="12"/>
      <c r="H541" s="201"/>
      <c r="I541" s="12"/>
      <c r="J541" s="12"/>
      <c r="K541" s="202"/>
      <c r="L541" s="201"/>
      <c r="M541" s="202"/>
      <c r="N541" s="12"/>
      <c r="O541" s="12"/>
      <c r="P541" s="12"/>
      <c r="Q541" s="29"/>
    </row>
    <row r="542" spans="1:17" s="26" customFormat="1" ht="12.75">
      <c r="A542" s="25"/>
      <c r="C542" s="201"/>
      <c r="D542" s="201"/>
      <c r="E542" s="202"/>
      <c r="F542" s="202"/>
      <c r="G542" s="12"/>
      <c r="H542" s="201"/>
      <c r="I542" s="12"/>
      <c r="J542" s="12"/>
      <c r="K542" s="202"/>
      <c r="L542" s="201"/>
      <c r="M542" s="202"/>
      <c r="N542" s="12"/>
      <c r="O542" s="12"/>
      <c r="P542" s="12"/>
      <c r="Q542" s="29"/>
    </row>
    <row r="543" spans="1:17" s="26" customFormat="1" ht="12.75">
      <c r="A543" s="25"/>
      <c r="C543" s="201"/>
      <c r="D543" s="201"/>
      <c r="E543" s="202"/>
      <c r="F543" s="202"/>
      <c r="G543" s="12"/>
      <c r="H543" s="201"/>
      <c r="I543" s="12"/>
      <c r="J543" s="12"/>
      <c r="K543" s="202"/>
      <c r="L543" s="201"/>
      <c r="M543" s="202"/>
      <c r="N543" s="12"/>
      <c r="O543" s="12"/>
      <c r="P543" s="12"/>
      <c r="Q543" s="29"/>
    </row>
    <row r="544" spans="1:17" s="26" customFormat="1" ht="12.75">
      <c r="A544" s="25"/>
      <c r="C544" s="201"/>
      <c r="D544" s="201"/>
      <c r="E544" s="202"/>
      <c r="F544" s="202"/>
      <c r="G544" s="12"/>
      <c r="H544" s="201"/>
      <c r="I544" s="12"/>
      <c r="J544" s="12"/>
      <c r="K544" s="202"/>
      <c r="L544" s="201"/>
      <c r="M544" s="202"/>
      <c r="N544" s="12"/>
      <c r="O544" s="12"/>
      <c r="P544" s="12"/>
      <c r="Q544" s="29"/>
    </row>
    <row r="545" spans="1:17" s="26" customFormat="1" ht="12.75">
      <c r="A545" s="25"/>
      <c r="C545" s="201"/>
      <c r="D545" s="201"/>
      <c r="E545" s="202"/>
      <c r="F545" s="202"/>
      <c r="G545" s="12"/>
      <c r="H545" s="201"/>
      <c r="I545" s="12"/>
      <c r="J545" s="12"/>
      <c r="K545" s="202"/>
      <c r="L545" s="201"/>
      <c r="M545" s="202"/>
      <c r="N545" s="12"/>
      <c r="O545" s="12"/>
      <c r="P545" s="12"/>
      <c r="Q545" s="29"/>
    </row>
    <row r="546" spans="1:17" s="26" customFormat="1" ht="12.75">
      <c r="A546" s="25"/>
      <c r="C546" s="201"/>
      <c r="D546" s="201"/>
      <c r="E546" s="202"/>
      <c r="F546" s="202"/>
      <c r="G546" s="12"/>
      <c r="H546" s="201"/>
      <c r="I546" s="12"/>
      <c r="J546" s="12"/>
      <c r="K546" s="202"/>
      <c r="L546" s="201"/>
      <c r="M546" s="202"/>
      <c r="N546" s="12"/>
      <c r="O546" s="12"/>
      <c r="P546" s="12"/>
      <c r="Q546" s="29"/>
    </row>
    <row r="547" spans="1:17" s="26" customFormat="1" ht="12.75">
      <c r="A547" s="25"/>
      <c r="C547" s="201"/>
      <c r="D547" s="201"/>
      <c r="E547" s="202"/>
      <c r="F547" s="202"/>
      <c r="G547" s="12"/>
      <c r="H547" s="201"/>
      <c r="I547" s="12"/>
      <c r="J547" s="12"/>
      <c r="K547" s="202"/>
      <c r="L547" s="201"/>
      <c r="M547" s="202"/>
      <c r="N547" s="12"/>
      <c r="O547" s="12"/>
      <c r="P547" s="12"/>
      <c r="Q547" s="29"/>
    </row>
    <row r="548" spans="1:17" s="26" customFormat="1" ht="12.75">
      <c r="A548" s="25"/>
      <c r="C548" s="201"/>
      <c r="D548" s="201"/>
      <c r="E548" s="202"/>
      <c r="F548" s="202"/>
      <c r="G548" s="12"/>
      <c r="H548" s="201"/>
      <c r="I548" s="12"/>
      <c r="J548" s="12"/>
      <c r="K548" s="202"/>
      <c r="L548" s="201"/>
      <c r="M548" s="202"/>
      <c r="N548" s="12"/>
      <c r="O548" s="12"/>
      <c r="P548" s="12"/>
      <c r="Q548" s="29"/>
    </row>
    <row r="549" spans="1:17" s="26" customFormat="1" ht="12.75">
      <c r="A549" s="25"/>
      <c r="C549" s="201"/>
      <c r="D549" s="201"/>
      <c r="E549" s="202"/>
      <c r="F549" s="202"/>
      <c r="G549" s="12"/>
      <c r="H549" s="201"/>
      <c r="I549" s="12"/>
      <c r="J549" s="12"/>
      <c r="K549" s="202"/>
      <c r="L549" s="201"/>
      <c r="M549" s="202"/>
      <c r="N549" s="12"/>
      <c r="O549" s="12"/>
      <c r="P549" s="12"/>
      <c r="Q549" s="29"/>
    </row>
    <row r="550" spans="1:17" s="26" customFormat="1" ht="12.75">
      <c r="A550" s="25"/>
      <c r="C550" s="201"/>
      <c r="D550" s="201"/>
      <c r="E550" s="202"/>
      <c r="F550" s="202"/>
      <c r="G550" s="12"/>
      <c r="H550" s="201"/>
      <c r="I550" s="12"/>
      <c r="J550" s="12"/>
      <c r="K550" s="202"/>
      <c r="L550" s="201"/>
      <c r="M550" s="202"/>
      <c r="N550" s="12"/>
      <c r="O550" s="12"/>
      <c r="P550" s="12"/>
      <c r="Q550" s="29"/>
    </row>
    <row r="551" spans="1:17" s="26" customFormat="1" ht="12.75">
      <c r="A551" s="25"/>
      <c r="C551" s="201"/>
      <c r="D551" s="201"/>
      <c r="E551" s="202"/>
      <c r="F551" s="202"/>
      <c r="G551" s="12"/>
      <c r="H551" s="201"/>
      <c r="I551" s="12"/>
      <c r="J551" s="12"/>
      <c r="K551" s="202"/>
      <c r="L551" s="201"/>
      <c r="M551" s="202"/>
      <c r="N551" s="12"/>
      <c r="O551" s="12"/>
      <c r="P551" s="12"/>
      <c r="Q551" s="29"/>
    </row>
    <row r="552" spans="1:17" s="26" customFormat="1" ht="12.75">
      <c r="A552" s="25"/>
      <c r="C552" s="201"/>
      <c r="D552" s="201"/>
      <c r="E552" s="202"/>
      <c r="F552" s="202"/>
      <c r="G552" s="12"/>
      <c r="H552" s="201"/>
      <c r="I552" s="12"/>
      <c r="J552" s="12"/>
      <c r="K552" s="202"/>
      <c r="L552" s="201"/>
      <c r="M552" s="202"/>
      <c r="N552" s="12"/>
      <c r="O552" s="12"/>
      <c r="P552" s="12"/>
      <c r="Q552" s="29"/>
    </row>
    <row r="553" spans="1:17" s="26" customFormat="1" ht="12.75">
      <c r="A553" s="25"/>
      <c r="C553" s="201"/>
      <c r="D553" s="201"/>
      <c r="E553" s="202"/>
      <c r="F553" s="202"/>
      <c r="G553" s="12"/>
      <c r="H553" s="201"/>
      <c r="I553" s="12"/>
      <c r="J553" s="12"/>
      <c r="K553" s="202"/>
      <c r="L553" s="201"/>
      <c r="M553" s="202"/>
      <c r="N553" s="12"/>
      <c r="O553" s="12"/>
      <c r="P553" s="12"/>
      <c r="Q553" s="29"/>
    </row>
    <row r="554" spans="1:17" s="26" customFormat="1" ht="12.75">
      <c r="A554" s="25"/>
      <c r="C554" s="201"/>
      <c r="D554" s="201"/>
      <c r="E554" s="202"/>
      <c r="F554" s="202"/>
      <c r="G554" s="12"/>
      <c r="H554" s="201"/>
      <c r="I554" s="12"/>
      <c r="J554" s="12"/>
      <c r="K554" s="202"/>
      <c r="L554" s="201"/>
      <c r="M554" s="202"/>
      <c r="N554" s="12"/>
      <c r="O554" s="12"/>
      <c r="P554" s="12"/>
      <c r="Q554" s="29"/>
    </row>
    <row r="555" spans="1:17" s="26" customFormat="1" ht="12.75">
      <c r="A555" s="25"/>
      <c r="C555" s="201"/>
      <c r="D555" s="201"/>
      <c r="E555" s="202"/>
      <c r="F555" s="202"/>
      <c r="G555" s="12"/>
      <c r="H555" s="201"/>
      <c r="I555" s="12"/>
      <c r="J555" s="12"/>
      <c r="K555" s="202"/>
      <c r="L555" s="201"/>
      <c r="M555" s="202"/>
      <c r="N555" s="12"/>
      <c r="O555" s="12"/>
      <c r="P555" s="12"/>
      <c r="Q555" s="29"/>
    </row>
    <row r="556" spans="1:17" s="26" customFormat="1" ht="12.75">
      <c r="A556" s="25"/>
      <c r="C556" s="201"/>
      <c r="D556" s="201"/>
      <c r="E556" s="202"/>
      <c r="F556" s="202"/>
      <c r="G556" s="12"/>
      <c r="H556" s="201"/>
      <c r="I556" s="12"/>
      <c r="J556" s="12"/>
      <c r="K556" s="202"/>
      <c r="L556" s="201"/>
      <c r="M556" s="202"/>
      <c r="N556" s="12"/>
      <c r="O556" s="12"/>
      <c r="P556" s="12"/>
      <c r="Q556" s="29"/>
    </row>
    <row r="557" spans="1:17" s="26" customFormat="1" ht="12.75">
      <c r="A557" s="25"/>
      <c r="C557" s="201"/>
      <c r="D557" s="201"/>
      <c r="E557" s="202"/>
      <c r="F557" s="202"/>
      <c r="G557" s="12"/>
      <c r="H557" s="201"/>
      <c r="I557" s="12"/>
      <c r="J557" s="12"/>
      <c r="K557" s="202"/>
      <c r="L557" s="201"/>
      <c r="M557" s="202"/>
      <c r="N557" s="12"/>
      <c r="O557" s="12"/>
      <c r="P557" s="12"/>
      <c r="Q557" s="29"/>
    </row>
    <row r="558" spans="1:17" s="26" customFormat="1" ht="12.75">
      <c r="A558" s="25"/>
      <c r="C558" s="201"/>
      <c r="D558" s="201"/>
      <c r="E558" s="202"/>
      <c r="F558" s="202"/>
      <c r="G558" s="12"/>
      <c r="H558" s="201"/>
      <c r="I558" s="12"/>
      <c r="J558" s="12"/>
      <c r="K558" s="202"/>
      <c r="L558" s="201"/>
      <c r="M558" s="202"/>
      <c r="N558" s="12"/>
      <c r="O558" s="12"/>
      <c r="P558" s="12"/>
      <c r="Q558" s="29"/>
    </row>
  </sheetData>
  <sheetProtection/>
  <mergeCells count="3">
    <mergeCell ref="G5:I5"/>
    <mergeCell ref="C5:E5"/>
    <mergeCell ref="K5:M5"/>
  </mergeCells>
  <printOptions/>
  <pageMargins left="0.6299212598425197" right="0.15748031496062992" top="0.7086614173228347" bottom="0.472440944881889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0"/>
  <sheetViews>
    <sheetView workbookViewId="0" topLeftCell="B196">
      <selection activeCell="K46" sqref="K46"/>
    </sheetView>
  </sheetViews>
  <sheetFormatPr defaultColWidth="11.421875" defaultRowHeight="12.75"/>
  <cols>
    <col min="1" max="1" width="7.57421875" style="239" bestFit="1" customWidth="1"/>
    <col min="2" max="2" width="38.7109375" style="239" customWidth="1"/>
    <col min="3" max="4" width="13.8515625" style="349" bestFit="1" customWidth="1"/>
    <col min="5" max="6" width="15.8515625" style="157" bestFit="1" customWidth="1"/>
    <col min="7" max="8" width="13.8515625" style="357" bestFit="1" customWidth="1"/>
    <col min="9" max="16384" width="11.421875" style="239" customWidth="1"/>
  </cols>
  <sheetData>
    <row r="1" spans="1:8" ht="18" customHeight="1">
      <c r="A1" s="238"/>
      <c r="C1" s="394" t="s">
        <v>20</v>
      </c>
      <c r="D1" s="394"/>
      <c r="E1" s="394"/>
      <c r="F1" s="394"/>
      <c r="G1" s="394"/>
      <c r="H1" s="394"/>
    </row>
    <row r="2" spans="1:8" ht="13.5">
      <c r="A2" s="238"/>
      <c r="C2" s="157"/>
      <c r="D2" s="240"/>
      <c r="F2" s="240"/>
      <c r="G2" s="157"/>
      <c r="H2" s="240"/>
    </row>
    <row r="3" spans="1:8" ht="13.5">
      <c r="A3" s="301" t="s">
        <v>295</v>
      </c>
      <c r="C3" s="157"/>
      <c r="D3" s="240"/>
      <c r="F3" s="240"/>
      <c r="G3" s="157"/>
      <c r="H3" s="240"/>
    </row>
    <row r="4" spans="1:8" ht="13.5">
      <c r="A4" s="241"/>
      <c r="B4" s="241"/>
      <c r="C4" s="391" t="s">
        <v>281</v>
      </c>
      <c r="D4" s="391"/>
      <c r="E4" s="392" t="s">
        <v>293</v>
      </c>
      <c r="F4" s="392"/>
      <c r="G4" s="393" t="s">
        <v>294</v>
      </c>
      <c r="H4" s="393"/>
    </row>
    <row r="5" spans="1:8" ht="13.5">
      <c r="A5" s="241"/>
      <c r="B5" s="241"/>
      <c r="C5" s="350" t="s">
        <v>102</v>
      </c>
      <c r="D5" s="350" t="s">
        <v>103</v>
      </c>
      <c r="E5" s="351" t="s">
        <v>102</v>
      </c>
      <c r="F5" s="351" t="s">
        <v>103</v>
      </c>
      <c r="G5" s="352" t="s">
        <v>102</v>
      </c>
      <c r="H5" s="352" t="s">
        <v>103</v>
      </c>
    </row>
    <row r="6" spans="1:8" ht="13.5">
      <c r="A6" s="241"/>
      <c r="B6" s="241"/>
      <c r="C6" s="350"/>
      <c r="D6" s="350"/>
      <c r="E6" s="351"/>
      <c r="F6" s="351"/>
      <c r="G6" s="352"/>
      <c r="H6" s="352"/>
    </row>
    <row r="7" spans="1:8" ht="13.5">
      <c r="A7" s="242" t="s">
        <v>124</v>
      </c>
      <c r="B7" s="242" t="s">
        <v>8</v>
      </c>
      <c r="C7" s="353">
        <v>1259460.36</v>
      </c>
      <c r="D7" s="353">
        <v>368982.84</v>
      </c>
      <c r="E7" s="354">
        <v>1197500</v>
      </c>
      <c r="F7" s="354">
        <v>355300</v>
      </c>
      <c r="G7" s="359">
        <v>1288013.36</v>
      </c>
      <c r="H7" s="359">
        <v>289553.6</v>
      </c>
    </row>
    <row r="8" spans="1:8" ht="13.5">
      <c r="A8" s="242"/>
      <c r="B8" s="242" t="s">
        <v>10</v>
      </c>
      <c r="C8" s="353"/>
      <c r="D8" s="353">
        <v>890477.52</v>
      </c>
      <c r="E8" s="354"/>
      <c r="F8" s="354">
        <v>842200</v>
      </c>
      <c r="G8" s="359"/>
      <c r="H8" s="359">
        <v>998459.76</v>
      </c>
    </row>
    <row r="9" spans="1:8" ht="13.5">
      <c r="A9" s="241"/>
      <c r="B9" s="241"/>
      <c r="C9" s="350"/>
      <c r="D9" s="350"/>
      <c r="E9" s="351"/>
      <c r="F9" s="351"/>
      <c r="G9" s="352"/>
      <c r="H9" s="352"/>
    </row>
    <row r="10" spans="1:8" ht="13.5">
      <c r="A10" s="241" t="s">
        <v>7</v>
      </c>
      <c r="B10" s="241" t="s">
        <v>125</v>
      </c>
      <c r="C10" s="355">
        <v>59741.43</v>
      </c>
      <c r="D10" s="355"/>
      <c r="E10" s="356">
        <v>41500</v>
      </c>
      <c r="F10" s="356"/>
      <c r="G10" s="358">
        <v>60847.08</v>
      </c>
      <c r="H10" s="358"/>
    </row>
    <row r="11" spans="1:8" ht="13.5">
      <c r="A11" s="241"/>
      <c r="B11" s="241" t="s">
        <v>10</v>
      </c>
      <c r="C11" s="355"/>
      <c r="D11" s="355">
        <v>59741.43</v>
      </c>
      <c r="E11" s="356"/>
      <c r="F11" s="356">
        <v>41500</v>
      </c>
      <c r="G11" s="358"/>
      <c r="H11" s="358">
        <v>60847.08</v>
      </c>
    </row>
    <row r="12" spans="1:8" ht="13.5">
      <c r="A12" s="241"/>
      <c r="B12" s="241"/>
      <c r="C12" s="350"/>
      <c r="D12" s="350"/>
      <c r="E12" s="351"/>
      <c r="F12" s="351"/>
      <c r="G12" s="352"/>
      <c r="H12" s="352"/>
    </row>
    <row r="13" spans="1:8" ht="13.5">
      <c r="A13" s="241" t="s">
        <v>9</v>
      </c>
      <c r="B13" s="241" t="s">
        <v>126</v>
      </c>
      <c r="C13" s="355">
        <v>168514.7</v>
      </c>
      <c r="D13" s="355"/>
      <c r="E13" s="356">
        <v>149300</v>
      </c>
      <c r="F13" s="356">
        <v>1000</v>
      </c>
      <c r="G13" s="358">
        <v>156596.8</v>
      </c>
      <c r="H13" s="358"/>
    </row>
    <row r="14" spans="1:8" ht="13.5">
      <c r="A14" s="241"/>
      <c r="B14" s="241" t="s">
        <v>10</v>
      </c>
      <c r="C14" s="355"/>
      <c r="D14" s="355">
        <v>168514.7</v>
      </c>
      <c r="E14" s="356"/>
      <c r="F14" s="356">
        <v>148300</v>
      </c>
      <c r="G14" s="358"/>
      <c r="H14" s="358">
        <v>156596.8</v>
      </c>
    </row>
    <row r="15" spans="1:8" ht="13.5">
      <c r="A15" s="241"/>
      <c r="B15" s="241"/>
      <c r="C15" s="350"/>
      <c r="D15" s="350"/>
      <c r="E15" s="351"/>
      <c r="F15" s="351"/>
      <c r="G15" s="352"/>
      <c r="H15" s="352"/>
    </row>
    <row r="16" spans="1:8" ht="13.5">
      <c r="A16" s="241" t="s">
        <v>12</v>
      </c>
      <c r="B16" s="241" t="s">
        <v>127</v>
      </c>
      <c r="C16" s="355">
        <v>983366.91</v>
      </c>
      <c r="D16" s="355">
        <v>312619.34</v>
      </c>
      <c r="E16" s="356">
        <v>929400</v>
      </c>
      <c r="F16" s="356">
        <v>291500</v>
      </c>
      <c r="G16" s="358">
        <v>979633.14</v>
      </c>
      <c r="H16" s="358">
        <v>233777.75</v>
      </c>
    </row>
    <row r="17" spans="1:8" ht="13.5">
      <c r="A17" s="241"/>
      <c r="B17" s="241" t="s">
        <v>10</v>
      </c>
      <c r="C17" s="355"/>
      <c r="D17" s="355">
        <v>670747.57</v>
      </c>
      <c r="E17" s="356"/>
      <c r="F17" s="356">
        <v>637900</v>
      </c>
      <c r="G17" s="358"/>
      <c r="H17" s="358">
        <v>745855.39</v>
      </c>
    </row>
    <row r="18" spans="1:8" ht="13.5">
      <c r="A18" s="241"/>
      <c r="B18" s="241"/>
      <c r="C18" s="350"/>
      <c r="D18" s="350"/>
      <c r="E18" s="351"/>
      <c r="F18" s="351"/>
      <c r="G18" s="352"/>
      <c r="H18" s="352"/>
    </row>
    <row r="19" spans="1:8" ht="13.5">
      <c r="A19" s="241" t="s">
        <v>18</v>
      </c>
      <c r="B19" s="241" t="s">
        <v>128</v>
      </c>
      <c r="C19" s="355">
        <v>24787.2</v>
      </c>
      <c r="D19" s="355"/>
      <c r="E19" s="356">
        <v>33500</v>
      </c>
      <c r="F19" s="356"/>
      <c r="G19" s="358">
        <v>30778.7</v>
      </c>
      <c r="H19" s="358"/>
    </row>
    <row r="20" spans="1:8" ht="13.5">
      <c r="A20" s="241"/>
      <c r="B20" s="241" t="s">
        <v>10</v>
      </c>
      <c r="C20" s="355"/>
      <c r="D20" s="355">
        <v>24787.2</v>
      </c>
      <c r="E20" s="356"/>
      <c r="F20" s="356">
        <v>33500</v>
      </c>
      <c r="G20" s="358"/>
      <c r="H20" s="358">
        <v>30778.7</v>
      </c>
    </row>
    <row r="21" spans="1:8" ht="13.5">
      <c r="A21" s="241"/>
      <c r="B21" s="241"/>
      <c r="C21" s="350"/>
      <c r="D21" s="350"/>
      <c r="E21" s="351"/>
      <c r="F21" s="351"/>
      <c r="G21" s="352"/>
      <c r="H21" s="352"/>
    </row>
    <row r="22" spans="1:8" ht="13.5">
      <c r="A22" s="241" t="s">
        <v>19</v>
      </c>
      <c r="B22" s="241" t="s">
        <v>129</v>
      </c>
      <c r="C22" s="355">
        <v>13310.42</v>
      </c>
      <c r="D22" s="355">
        <v>31828.25</v>
      </c>
      <c r="E22" s="356">
        <v>35500</v>
      </c>
      <c r="F22" s="356">
        <v>38600</v>
      </c>
      <c r="G22" s="358">
        <v>54973.44</v>
      </c>
      <c r="H22" s="358">
        <v>38243.75</v>
      </c>
    </row>
    <row r="23" spans="1:8" ht="13.5">
      <c r="A23" s="241"/>
      <c r="B23" s="241" t="s">
        <v>10</v>
      </c>
      <c r="C23" s="355">
        <v>18517.83</v>
      </c>
      <c r="D23" s="355"/>
      <c r="E23" s="356">
        <v>3100</v>
      </c>
      <c r="F23" s="356"/>
      <c r="G23" s="358"/>
      <c r="H23" s="358">
        <v>16729.69</v>
      </c>
    </row>
    <row r="24" spans="1:8" ht="13.5">
      <c r="A24" s="241"/>
      <c r="B24" s="241"/>
      <c r="C24" s="350"/>
      <c r="D24" s="350"/>
      <c r="E24" s="351"/>
      <c r="F24" s="351"/>
      <c r="G24" s="352"/>
      <c r="H24" s="352"/>
    </row>
    <row r="25" spans="1:8" ht="13.5">
      <c r="A25" s="241" t="s">
        <v>21</v>
      </c>
      <c r="B25" s="241" t="s">
        <v>130</v>
      </c>
      <c r="C25" s="355">
        <v>9719.7</v>
      </c>
      <c r="D25" s="355">
        <v>20985.25</v>
      </c>
      <c r="E25" s="356">
        <v>8300</v>
      </c>
      <c r="F25" s="356">
        <v>20600</v>
      </c>
      <c r="G25" s="358">
        <v>5164.2</v>
      </c>
      <c r="H25" s="358">
        <v>13932.1</v>
      </c>
    </row>
    <row r="26" spans="1:8" ht="13.5">
      <c r="A26" s="241"/>
      <c r="B26" s="241" t="s">
        <v>10</v>
      </c>
      <c r="C26" s="355">
        <v>11265.55</v>
      </c>
      <c r="D26" s="355"/>
      <c r="E26" s="356">
        <v>12300</v>
      </c>
      <c r="F26" s="356"/>
      <c r="G26" s="358">
        <v>8767.9</v>
      </c>
      <c r="H26" s="358"/>
    </row>
    <row r="27" spans="1:8" ht="13.5">
      <c r="A27" s="241"/>
      <c r="B27" s="241"/>
      <c r="C27" s="350"/>
      <c r="D27" s="350"/>
      <c r="E27" s="351"/>
      <c r="F27" s="351"/>
      <c r="G27" s="352"/>
      <c r="H27" s="352"/>
    </row>
    <row r="28" spans="1:8" ht="13.5">
      <c r="A28" s="241" t="s">
        <v>22</v>
      </c>
      <c r="B28" s="241" t="s">
        <v>131</v>
      </c>
      <c r="C28" s="355">
        <v>20</v>
      </c>
      <c r="D28" s="355">
        <v>3550</v>
      </c>
      <c r="E28" s="356"/>
      <c r="F28" s="356">
        <v>3600</v>
      </c>
      <c r="G28" s="358">
        <v>20</v>
      </c>
      <c r="H28" s="358">
        <v>3600</v>
      </c>
    </row>
    <row r="29" spans="1:8" ht="13.5">
      <c r="A29" s="241"/>
      <c r="B29" s="241" t="s">
        <v>10</v>
      </c>
      <c r="C29" s="355">
        <v>3530</v>
      </c>
      <c r="D29" s="355"/>
      <c r="E29" s="356">
        <v>3600</v>
      </c>
      <c r="F29" s="356"/>
      <c r="G29" s="358">
        <v>3580</v>
      </c>
      <c r="H29" s="358"/>
    </row>
    <row r="30" spans="1:8" ht="13.5">
      <c r="A30" s="241"/>
      <c r="B30" s="241"/>
      <c r="C30" s="350"/>
      <c r="D30" s="350"/>
      <c r="E30" s="351"/>
      <c r="F30" s="351"/>
      <c r="G30" s="352"/>
      <c r="H30" s="352"/>
    </row>
    <row r="31" spans="1:8" ht="13.5">
      <c r="A31" s="242" t="s">
        <v>240</v>
      </c>
      <c r="B31" s="242" t="s">
        <v>23</v>
      </c>
      <c r="C31" s="353">
        <v>445182.7</v>
      </c>
      <c r="D31" s="353">
        <v>136351.75</v>
      </c>
      <c r="E31" s="354">
        <v>433200</v>
      </c>
      <c r="F31" s="354">
        <v>172300</v>
      </c>
      <c r="G31" s="359">
        <v>394702.63</v>
      </c>
      <c r="H31" s="359">
        <v>131840.8</v>
      </c>
    </row>
    <row r="32" spans="1:8" ht="13.5">
      <c r="A32" s="242"/>
      <c r="B32" s="242" t="s">
        <v>10</v>
      </c>
      <c r="C32" s="353"/>
      <c r="D32" s="353">
        <v>308830.95</v>
      </c>
      <c r="E32" s="354"/>
      <c r="F32" s="354">
        <v>260900</v>
      </c>
      <c r="G32" s="359"/>
      <c r="H32" s="359">
        <v>262861.83</v>
      </c>
    </row>
    <row r="33" spans="1:8" ht="13.5">
      <c r="A33" s="241"/>
      <c r="B33" s="241"/>
      <c r="C33" s="350"/>
      <c r="D33" s="350"/>
      <c r="E33" s="351"/>
      <c r="F33" s="351"/>
      <c r="G33" s="352"/>
      <c r="H33" s="352"/>
    </row>
    <row r="34" spans="1:8" ht="13.5">
      <c r="A34" s="241" t="s">
        <v>132</v>
      </c>
      <c r="B34" s="241" t="s">
        <v>133</v>
      </c>
      <c r="C34" s="355">
        <v>240987.55</v>
      </c>
      <c r="D34" s="355">
        <v>76367.65</v>
      </c>
      <c r="E34" s="356">
        <v>213200</v>
      </c>
      <c r="F34" s="356">
        <v>96500</v>
      </c>
      <c r="G34" s="358">
        <v>175388.43</v>
      </c>
      <c r="H34" s="358">
        <v>62940.1</v>
      </c>
    </row>
    <row r="35" spans="1:8" ht="13.5">
      <c r="A35" s="241"/>
      <c r="B35" s="241" t="s">
        <v>10</v>
      </c>
      <c r="C35" s="355"/>
      <c r="D35" s="355">
        <v>164619.9</v>
      </c>
      <c r="E35" s="356"/>
      <c r="F35" s="356">
        <v>116700</v>
      </c>
      <c r="G35" s="358"/>
      <c r="H35" s="358">
        <v>112448.33</v>
      </c>
    </row>
    <row r="36" spans="1:8" ht="13.5">
      <c r="A36" s="241"/>
      <c r="B36" s="241"/>
      <c r="C36" s="350"/>
      <c r="D36" s="350"/>
      <c r="E36" s="351"/>
      <c r="F36" s="351"/>
      <c r="G36" s="352"/>
      <c r="H36" s="352"/>
    </row>
    <row r="37" spans="1:8" ht="13.5">
      <c r="A37" s="241" t="s">
        <v>134</v>
      </c>
      <c r="B37" s="241" t="s">
        <v>135</v>
      </c>
      <c r="C37" s="355">
        <v>34999.95</v>
      </c>
      <c r="D37" s="355">
        <v>18560</v>
      </c>
      <c r="E37" s="356">
        <v>36500</v>
      </c>
      <c r="F37" s="356">
        <v>21000</v>
      </c>
      <c r="G37" s="358">
        <v>38765.8</v>
      </c>
      <c r="H37" s="358">
        <v>17682</v>
      </c>
    </row>
    <row r="38" spans="1:8" ht="13.5">
      <c r="A38" s="241"/>
      <c r="B38" s="241" t="s">
        <v>10</v>
      </c>
      <c r="C38" s="355"/>
      <c r="D38" s="355">
        <v>16439.95</v>
      </c>
      <c r="E38" s="356"/>
      <c r="F38" s="356">
        <v>15500</v>
      </c>
      <c r="G38" s="358"/>
      <c r="H38" s="358">
        <v>21083.8</v>
      </c>
    </row>
    <row r="39" spans="1:8" ht="13.5">
      <c r="A39" s="241"/>
      <c r="B39" s="241"/>
      <c r="C39" s="350"/>
      <c r="D39" s="350"/>
      <c r="E39" s="351"/>
      <c r="F39" s="351"/>
      <c r="G39" s="352"/>
      <c r="H39" s="352"/>
    </row>
    <row r="40" spans="1:8" ht="13.5">
      <c r="A40" s="241" t="s">
        <v>136</v>
      </c>
      <c r="B40" s="241" t="s">
        <v>137</v>
      </c>
      <c r="C40" s="355">
        <v>7699.55</v>
      </c>
      <c r="D40" s="355"/>
      <c r="E40" s="356">
        <v>10000</v>
      </c>
      <c r="F40" s="356"/>
      <c r="G40" s="358">
        <v>11908</v>
      </c>
      <c r="H40" s="358">
        <v>2895</v>
      </c>
    </row>
    <row r="41" spans="1:8" ht="13.5">
      <c r="A41" s="241"/>
      <c r="B41" s="241" t="s">
        <v>10</v>
      </c>
      <c r="C41" s="355"/>
      <c r="D41" s="355">
        <v>7699.55</v>
      </c>
      <c r="E41" s="356"/>
      <c r="F41" s="356">
        <v>10000</v>
      </c>
      <c r="G41" s="358"/>
      <c r="H41" s="358">
        <v>9013</v>
      </c>
    </row>
    <row r="42" spans="1:8" ht="13.5">
      <c r="A42" s="241"/>
      <c r="B42" s="241"/>
      <c r="C42" s="350"/>
      <c r="D42" s="350"/>
      <c r="E42" s="351"/>
      <c r="F42" s="351"/>
      <c r="G42" s="352"/>
      <c r="H42" s="352"/>
    </row>
    <row r="43" spans="1:8" ht="13.5">
      <c r="A43" s="241" t="s">
        <v>138</v>
      </c>
      <c r="B43" s="241" t="s">
        <v>139</v>
      </c>
      <c r="C43" s="355">
        <v>107721</v>
      </c>
      <c r="D43" s="355">
        <v>6975</v>
      </c>
      <c r="E43" s="356">
        <v>131500</v>
      </c>
      <c r="F43" s="356">
        <v>12000</v>
      </c>
      <c r="G43" s="358">
        <v>125097.45</v>
      </c>
      <c r="H43" s="358">
        <v>4950</v>
      </c>
    </row>
    <row r="44" spans="1:8" ht="13.5">
      <c r="A44" s="241"/>
      <c r="B44" s="241" t="s">
        <v>10</v>
      </c>
      <c r="C44" s="355"/>
      <c r="D44" s="355">
        <v>100746</v>
      </c>
      <c r="E44" s="356"/>
      <c r="F44" s="356">
        <v>119500</v>
      </c>
      <c r="G44" s="358"/>
      <c r="H44" s="358">
        <v>120147.45</v>
      </c>
    </row>
    <row r="45" spans="1:8" ht="13.5">
      <c r="A45" s="241"/>
      <c r="B45" s="241"/>
      <c r="C45" s="350"/>
      <c r="D45" s="350"/>
      <c r="E45" s="351"/>
      <c r="F45" s="351"/>
      <c r="G45" s="352"/>
      <c r="H45" s="352"/>
    </row>
    <row r="46" spans="1:8" ht="13.5">
      <c r="A46" s="241" t="s">
        <v>140</v>
      </c>
      <c r="B46" s="241" t="s">
        <v>141</v>
      </c>
      <c r="C46" s="355">
        <v>13072.85</v>
      </c>
      <c r="D46" s="355">
        <v>29820.4</v>
      </c>
      <c r="E46" s="356">
        <v>3500</v>
      </c>
      <c r="F46" s="356">
        <v>42800</v>
      </c>
      <c r="G46" s="358">
        <v>1979.75</v>
      </c>
      <c r="H46" s="358">
        <v>39373.7</v>
      </c>
    </row>
    <row r="47" spans="1:8" ht="13.5">
      <c r="A47" s="241"/>
      <c r="B47" s="241" t="s">
        <v>10</v>
      </c>
      <c r="C47" s="355">
        <v>16747.55</v>
      </c>
      <c r="D47" s="355"/>
      <c r="E47" s="356">
        <v>39300</v>
      </c>
      <c r="F47" s="356"/>
      <c r="G47" s="358">
        <v>37393.95</v>
      </c>
      <c r="H47" s="358"/>
    </row>
    <row r="48" spans="1:8" ht="13.5">
      <c r="A48" s="241"/>
      <c r="B48" s="241"/>
      <c r="C48" s="350"/>
      <c r="D48" s="350"/>
      <c r="E48" s="351"/>
      <c r="F48" s="351"/>
      <c r="G48" s="352"/>
      <c r="H48" s="352"/>
    </row>
    <row r="49" spans="1:8" ht="13.5">
      <c r="A49" s="241" t="s">
        <v>142</v>
      </c>
      <c r="B49" s="241" t="s">
        <v>143</v>
      </c>
      <c r="C49" s="355">
        <v>40701.8</v>
      </c>
      <c r="D49" s="355">
        <v>4628.7</v>
      </c>
      <c r="E49" s="356">
        <v>38500</v>
      </c>
      <c r="F49" s="356"/>
      <c r="G49" s="358">
        <v>41563.2</v>
      </c>
      <c r="H49" s="358">
        <v>4000</v>
      </c>
    </row>
    <row r="50" spans="1:8" ht="13.5">
      <c r="A50" s="241"/>
      <c r="B50" s="241" t="s">
        <v>10</v>
      </c>
      <c r="C50" s="355"/>
      <c r="D50" s="355">
        <v>36073.1</v>
      </c>
      <c r="E50" s="356"/>
      <c r="F50" s="356">
        <v>38500</v>
      </c>
      <c r="G50" s="358"/>
      <c r="H50" s="358">
        <v>37563.2</v>
      </c>
    </row>
    <row r="51" spans="1:8" ht="13.5">
      <c r="A51" s="241"/>
      <c r="B51" s="241"/>
      <c r="C51" s="350"/>
      <c r="D51" s="350"/>
      <c r="E51" s="351"/>
      <c r="F51" s="351"/>
      <c r="G51" s="352"/>
      <c r="H51" s="352"/>
    </row>
    <row r="52" spans="1:8" ht="13.5">
      <c r="A52" s="242" t="s">
        <v>14</v>
      </c>
      <c r="B52" s="242" t="s">
        <v>24</v>
      </c>
      <c r="C52" s="353">
        <v>58280.3</v>
      </c>
      <c r="D52" s="353">
        <v>2091</v>
      </c>
      <c r="E52" s="354">
        <v>63200</v>
      </c>
      <c r="F52" s="354"/>
      <c r="G52" s="359">
        <v>63677</v>
      </c>
      <c r="H52" s="359"/>
    </row>
    <row r="53" spans="1:8" ht="13.5">
      <c r="A53" s="242"/>
      <c r="B53" s="242" t="s">
        <v>10</v>
      </c>
      <c r="C53" s="353"/>
      <c r="D53" s="353">
        <v>56189.3</v>
      </c>
      <c r="E53" s="354"/>
      <c r="F53" s="354">
        <v>63200</v>
      </c>
      <c r="G53" s="359"/>
      <c r="H53" s="359">
        <v>63677</v>
      </c>
    </row>
    <row r="54" spans="1:8" ht="13.5">
      <c r="A54" s="241"/>
      <c r="B54" s="241"/>
      <c r="C54" s="350"/>
      <c r="D54" s="350"/>
      <c r="E54" s="351"/>
      <c r="F54" s="351"/>
      <c r="G54" s="352"/>
      <c r="H54" s="352"/>
    </row>
    <row r="55" spans="1:8" ht="13.5">
      <c r="A55" s="241" t="s">
        <v>15</v>
      </c>
      <c r="B55" s="241" t="s">
        <v>144</v>
      </c>
      <c r="C55" s="355">
        <v>58280.3</v>
      </c>
      <c r="D55" s="355">
        <v>2091</v>
      </c>
      <c r="E55" s="356">
        <v>63200</v>
      </c>
      <c r="F55" s="356"/>
      <c r="G55" s="358">
        <v>63677</v>
      </c>
      <c r="H55" s="358"/>
    </row>
    <row r="56" spans="1:8" ht="13.5">
      <c r="A56" s="241"/>
      <c r="B56" s="241" t="s">
        <v>10</v>
      </c>
      <c r="C56" s="355"/>
      <c r="D56" s="355">
        <v>56189.3</v>
      </c>
      <c r="E56" s="356"/>
      <c r="F56" s="356">
        <v>63200</v>
      </c>
      <c r="G56" s="358"/>
      <c r="H56" s="358">
        <v>63677</v>
      </c>
    </row>
    <row r="57" spans="1:8" ht="13.5">
      <c r="A57" s="241"/>
      <c r="B57" s="241"/>
      <c r="C57" s="350"/>
      <c r="D57" s="350"/>
      <c r="E57" s="351"/>
      <c r="F57" s="351"/>
      <c r="G57" s="352"/>
      <c r="H57" s="352"/>
    </row>
    <row r="58" spans="1:8" ht="13.5">
      <c r="A58" s="242" t="s">
        <v>145</v>
      </c>
      <c r="B58" s="242" t="s">
        <v>25</v>
      </c>
      <c r="C58" s="353">
        <v>92772</v>
      </c>
      <c r="D58" s="353">
        <v>21639</v>
      </c>
      <c r="E58" s="354">
        <v>94500</v>
      </c>
      <c r="F58" s="354">
        <v>26000</v>
      </c>
      <c r="G58" s="359">
        <v>99794.1</v>
      </c>
      <c r="H58" s="359">
        <v>24080.1</v>
      </c>
    </row>
    <row r="59" spans="1:8" ht="13.5">
      <c r="A59" s="242"/>
      <c r="B59" s="242" t="s">
        <v>10</v>
      </c>
      <c r="C59" s="353"/>
      <c r="D59" s="353">
        <v>71133</v>
      </c>
      <c r="E59" s="354"/>
      <c r="F59" s="354">
        <v>68500</v>
      </c>
      <c r="G59" s="359"/>
      <c r="H59" s="359">
        <v>75714</v>
      </c>
    </row>
    <row r="60" spans="1:8" ht="13.5">
      <c r="A60" s="241"/>
      <c r="B60" s="241"/>
      <c r="C60" s="350"/>
      <c r="D60" s="350"/>
      <c r="E60" s="351"/>
      <c r="F60" s="351"/>
      <c r="G60" s="352"/>
      <c r="H60" s="352"/>
    </row>
    <row r="61" spans="1:8" ht="13.5">
      <c r="A61" s="241" t="s">
        <v>146</v>
      </c>
      <c r="B61" s="241" t="s">
        <v>147</v>
      </c>
      <c r="C61" s="355">
        <v>23700</v>
      </c>
      <c r="D61" s="355">
        <v>20</v>
      </c>
      <c r="E61" s="356">
        <v>26000</v>
      </c>
      <c r="F61" s="356"/>
      <c r="G61" s="358">
        <v>26590.85</v>
      </c>
      <c r="H61" s="358"/>
    </row>
    <row r="62" spans="1:8" ht="13.5">
      <c r="A62" s="241"/>
      <c r="B62" s="241" t="s">
        <v>10</v>
      </c>
      <c r="C62" s="355"/>
      <c r="D62" s="355">
        <v>23680</v>
      </c>
      <c r="E62" s="356"/>
      <c r="F62" s="356">
        <v>26000</v>
      </c>
      <c r="G62" s="358"/>
      <c r="H62" s="358">
        <v>26590.85</v>
      </c>
    </row>
    <row r="63" spans="1:8" ht="13.5">
      <c r="A63" s="241"/>
      <c r="B63" s="241"/>
      <c r="C63" s="350"/>
      <c r="D63" s="350"/>
      <c r="E63" s="351"/>
      <c r="F63" s="351"/>
      <c r="G63" s="352"/>
      <c r="H63" s="352"/>
    </row>
    <row r="64" spans="1:8" ht="13.5">
      <c r="A64" s="241" t="s">
        <v>148</v>
      </c>
      <c r="B64" s="241" t="s">
        <v>149</v>
      </c>
      <c r="C64" s="355">
        <v>35922.05</v>
      </c>
      <c r="D64" s="355">
        <v>11154</v>
      </c>
      <c r="E64" s="356">
        <v>32000</v>
      </c>
      <c r="F64" s="356">
        <v>16000</v>
      </c>
      <c r="G64" s="358">
        <v>35603.35</v>
      </c>
      <c r="H64" s="358">
        <v>13615.1</v>
      </c>
    </row>
    <row r="65" spans="1:8" ht="13.5">
      <c r="A65" s="241"/>
      <c r="B65" s="241" t="s">
        <v>10</v>
      </c>
      <c r="C65" s="355"/>
      <c r="D65" s="355">
        <v>24768.05</v>
      </c>
      <c r="E65" s="356"/>
      <c r="F65" s="356">
        <v>16000</v>
      </c>
      <c r="G65" s="358"/>
      <c r="H65" s="358">
        <v>21988.25</v>
      </c>
    </row>
    <row r="66" spans="1:8" ht="13.5">
      <c r="A66" s="241"/>
      <c r="B66" s="241"/>
      <c r="C66" s="350"/>
      <c r="D66" s="350"/>
      <c r="E66" s="351"/>
      <c r="F66" s="351"/>
      <c r="G66" s="352"/>
      <c r="H66" s="352"/>
    </row>
    <row r="67" spans="1:8" ht="13.5">
      <c r="A67" s="241" t="s">
        <v>150</v>
      </c>
      <c r="B67" s="241" t="s">
        <v>151</v>
      </c>
      <c r="C67" s="355">
        <v>2875.2</v>
      </c>
      <c r="D67" s="355"/>
      <c r="E67" s="356">
        <v>3000</v>
      </c>
      <c r="F67" s="356"/>
      <c r="G67" s="358">
        <v>1351.55</v>
      </c>
      <c r="H67" s="358"/>
    </row>
    <row r="68" spans="1:8" ht="13.5">
      <c r="A68" s="241"/>
      <c r="B68" s="241" t="s">
        <v>10</v>
      </c>
      <c r="C68" s="355"/>
      <c r="D68" s="355">
        <v>2875.2</v>
      </c>
      <c r="E68" s="356"/>
      <c r="F68" s="356">
        <v>3000</v>
      </c>
      <c r="G68" s="358"/>
      <c r="H68" s="358">
        <v>1351.55</v>
      </c>
    </row>
    <row r="69" spans="1:8" ht="13.5">
      <c r="A69" s="241"/>
      <c r="B69" s="241"/>
      <c r="C69" s="350"/>
      <c r="D69" s="350"/>
      <c r="E69" s="351"/>
      <c r="F69" s="351"/>
      <c r="G69" s="352"/>
      <c r="H69" s="352"/>
    </row>
    <row r="70" spans="1:8" ht="13.5">
      <c r="A70" s="241" t="s">
        <v>152</v>
      </c>
      <c r="B70" s="241" t="s">
        <v>153</v>
      </c>
      <c r="C70" s="355">
        <v>28634.35</v>
      </c>
      <c r="D70" s="355"/>
      <c r="E70" s="356">
        <v>29500</v>
      </c>
      <c r="F70" s="356"/>
      <c r="G70" s="358">
        <v>31902.6</v>
      </c>
      <c r="H70" s="358"/>
    </row>
    <row r="71" spans="1:8" ht="13.5">
      <c r="A71" s="241"/>
      <c r="B71" s="241" t="s">
        <v>10</v>
      </c>
      <c r="C71" s="355"/>
      <c r="D71" s="355">
        <v>28634.35</v>
      </c>
      <c r="E71" s="356"/>
      <c r="F71" s="356">
        <v>29500</v>
      </c>
      <c r="G71" s="358"/>
      <c r="H71" s="358">
        <v>31902.6</v>
      </c>
    </row>
    <row r="72" spans="1:8" ht="13.5">
      <c r="A72" s="241"/>
      <c r="B72" s="241"/>
      <c r="C72" s="350"/>
      <c r="D72" s="350"/>
      <c r="E72" s="351"/>
      <c r="F72" s="351"/>
      <c r="G72" s="352"/>
      <c r="H72" s="352"/>
    </row>
    <row r="73" spans="1:8" ht="13.5">
      <c r="A73" s="241" t="s">
        <v>154</v>
      </c>
      <c r="B73" s="241" t="s">
        <v>155</v>
      </c>
      <c r="C73" s="355">
        <v>1640.4</v>
      </c>
      <c r="D73" s="355">
        <v>10465</v>
      </c>
      <c r="E73" s="356">
        <v>4000</v>
      </c>
      <c r="F73" s="356">
        <v>10000</v>
      </c>
      <c r="G73" s="358">
        <v>4345.75</v>
      </c>
      <c r="H73" s="358">
        <v>10465</v>
      </c>
    </row>
    <row r="74" spans="1:8" ht="13.5">
      <c r="A74" s="241"/>
      <c r="B74" s="241" t="s">
        <v>10</v>
      </c>
      <c r="C74" s="355">
        <v>8824.6</v>
      </c>
      <c r="D74" s="355"/>
      <c r="E74" s="356">
        <v>6000</v>
      </c>
      <c r="F74" s="356"/>
      <c r="G74" s="358">
        <v>6119.25</v>
      </c>
      <c r="H74" s="358"/>
    </row>
    <row r="75" spans="1:8" ht="13.5">
      <c r="A75" s="241"/>
      <c r="B75" s="241"/>
      <c r="C75" s="350"/>
      <c r="D75" s="350"/>
      <c r="E75" s="351"/>
      <c r="F75" s="351"/>
      <c r="G75" s="352"/>
      <c r="H75" s="352"/>
    </row>
    <row r="76" spans="1:8" ht="13.5">
      <c r="A76" s="242" t="s">
        <v>156</v>
      </c>
      <c r="B76" s="242" t="s">
        <v>26</v>
      </c>
      <c r="C76" s="353">
        <v>459727.2</v>
      </c>
      <c r="D76" s="353">
        <v>641.3</v>
      </c>
      <c r="E76" s="354">
        <v>520000</v>
      </c>
      <c r="F76" s="354">
        <v>500</v>
      </c>
      <c r="G76" s="359">
        <v>666910.65</v>
      </c>
      <c r="H76" s="359">
        <v>103864.25</v>
      </c>
    </row>
    <row r="77" spans="1:8" ht="13.5">
      <c r="A77" s="242"/>
      <c r="B77" s="242" t="s">
        <v>10</v>
      </c>
      <c r="C77" s="353"/>
      <c r="D77" s="353">
        <v>459085.9</v>
      </c>
      <c r="E77" s="354"/>
      <c r="F77" s="354">
        <v>519500</v>
      </c>
      <c r="G77" s="359"/>
      <c r="H77" s="359">
        <v>563046.4</v>
      </c>
    </row>
    <row r="78" spans="1:8" ht="13.5">
      <c r="A78" s="241"/>
      <c r="B78" s="241"/>
      <c r="C78" s="350"/>
      <c r="D78" s="350"/>
      <c r="E78" s="351"/>
      <c r="F78" s="351"/>
      <c r="G78" s="352"/>
      <c r="H78" s="352"/>
    </row>
    <row r="79" spans="1:8" ht="13.5">
      <c r="A79" s="241" t="s">
        <v>157</v>
      </c>
      <c r="B79" s="241" t="s">
        <v>158</v>
      </c>
      <c r="C79" s="355">
        <v>214873.35</v>
      </c>
      <c r="D79" s="355"/>
      <c r="E79" s="356">
        <v>220000</v>
      </c>
      <c r="F79" s="356"/>
      <c r="G79" s="358">
        <v>214500.85</v>
      </c>
      <c r="H79" s="358"/>
    </row>
    <row r="80" spans="1:8" ht="13.5">
      <c r="A80" s="241"/>
      <c r="B80" s="241" t="s">
        <v>10</v>
      </c>
      <c r="C80" s="355"/>
      <c r="D80" s="355">
        <v>214873.35</v>
      </c>
      <c r="E80" s="356"/>
      <c r="F80" s="356">
        <v>220000</v>
      </c>
      <c r="G80" s="358"/>
      <c r="H80" s="358">
        <v>214500.85</v>
      </c>
    </row>
    <row r="81" spans="1:8" ht="13.5">
      <c r="A81" s="241"/>
      <c r="B81" s="241"/>
      <c r="C81" s="350"/>
      <c r="D81" s="350"/>
      <c r="E81" s="351"/>
      <c r="F81" s="351"/>
      <c r="G81" s="352"/>
      <c r="H81" s="352"/>
    </row>
    <row r="82" spans="1:8" ht="13.5">
      <c r="A82" s="241" t="s">
        <v>159</v>
      </c>
      <c r="B82" s="241" t="s">
        <v>160</v>
      </c>
      <c r="C82" s="355">
        <v>165442.3</v>
      </c>
      <c r="D82" s="355"/>
      <c r="E82" s="356">
        <v>200000</v>
      </c>
      <c r="F82" s="356"/>
      <c r="G82" s="358"/>
      <c r="H82" s="358"/>
    </row>
    <row r="83" spans="1:8" ht="13.5">
      <c r="A83" s="241"/>
      <c r="B83" s="241" t="s">
        <v>10</v>
      </c>
      <c r="C83" s="355"/>
      <c r="D83" s="355">
        <v>165442.3</v>
      </c>
      <c r="E83" s="356"/>
      <c r="F83" s="356">
        <v>200000</v>
      </c>
      <c r="G83" s="358"/>
      <c r="H83" s="358"/>
    </row>
    <row r="84" spans="1:8" ht="13.5">
      <c r="A84" s="241"/>
      <c r="B84" s="241"/>
      <c r="C84" s="355"/>
      <c r="D84" s="355"/>
      <c r="E84" s="356"/>
      <c r="F84" s="356"/>
      <c r="G84" s="358"/>
      <c r="H84" s="358"/>
    </row>
    <row r="85" spans="1:8" ht="13.5">
      <c r="A85" s="348" t="s">
        <v>296</v>
      </c>
      <c r="B85" s="241" t="s">
        <v>300</v>
      </c>
      <c r="C85" s="355"/>
      <c r="D85" s="355"/>
      <c r="E85" s="356"/>
      <c r="F85" s="356"/>
      <c r="G85" s="358">
        <v>339019.45</v>
      </c>
      <c r="H85" s="358">
        <v>82105</v>
      </c>
    </row>
    <row r="86" spans="1:8" ht="13.5">
      <c r="A86" s="241"/>
      <c r="B86" s="241" t="s">
        <v>10</v>
      </c>
      <c r="C86" s="355"/>
      <c r="D86" s="355"/>
      <c r="E86" s="356"/>
      <c r="F86" s="356"/>
      <c r="G86" s="358"/>
      <c r="H86" s="358">
        <v>256914.45</v>
      </c>
    </row>
    <row r="87" spans="1:8" ht="13.5">
      <c r="A87" s="241"/>
      <c r="B87" s="241"/>
      <c r="C87" s="350"/>
      <c r="D87" s="350"/>
      <c r="E87" s="351"/>
      <c r="F87" s="351"/>
      <c r="G87" s="352"/>
      <c r="H87" s="352"/>
    </row>
    <row r="88" spans="1:8" ht="13.5">
      <c r="A88" s="241" t="s">
        <v>161</v>
      </c>
      <c r="B88" s="241" t="s">
        <v>162</v>
      </c>
      <c r="C88" s="355">
        <v>61981.45</v>
      </c>
      <c r="D88" s="355"/>
      <c r="E88" s="356">
        <v>74500</v>
      </c>
      <c r="F88" s="356"/>
      <c r="G88" s="358">
        <v>35681</v>
      </c>
      <c r="H88" s="358"/>
    </row>
    <row r="89" spans="1:8" ht="13.5">
      <c r="A89" s="241"/>
      <c r="B89" s="241" t="s">
        <v>10</v>
      </c>
      <c r="C89" s="355"/>
      <c r="D89" s="355">
        <v>61981.45</v>
      </c>
      <c r="E89" s="356"/>
      <c r="F89" s="356">
        <v>74500</v>
      </c>
      <c r="G89" s="358"/>
      <c r="H89" s="358">
        <v>35681</v>
      </c>
    </row>
    <row r="90" spans="1:8" ht="13.5">
      <c r="A90" s="241"/>
      <c r="B90" s="241"/>
      <c r="C90" s="350"/>
      <c r="D90" s="350"/>
      <c r="E90" s="351"/>
      <c r="F90" s="351"/>
      <c r="G90" s="352"/>
      <c r="H90" s="352"/>
    </row>
    <row r="91" spans="1:8" ht="13.5">
      <c r="A91" s="241" t="s">
        <v>163</v>
      </c>
      <c r="B91" s="241" t="s">
        <v>164</v>
      </c>
      <c r="C91" s="355">
        <v>5939.9</v>
      </c>
      <c r="D91" s="355"/>
      <c r="E91" s="356">
        <v>6000</v>
      </c>
      <c r="F91" s="356"/>
      <c r="G91" s="358">
        <v>5778.6</v>
      </c>
      <c r="H91" s="358"/>
    </row>
    <row r="92" spans="1:8" ht="13.5">
      <c r="A92" s="241"/>
      <c r="B92" s="241" t="s">
        <v>10</v>
      </c>
      <c r="C92" s="355"/>
      <c r="D92" s="355">
        <v>5939.9</v>
      </c>
      <c r="E92" s="356"/>
      <c r="F92" s="356">
        <v>6000</v>
      </c>
      <c r="G92" s="358"/>
      <c r="H92" s="358">
        <v>5778.6</v>
      </c>
    </row>
    <row r="93" spans="1:8" ht="13.5">
      <c r="A93" s="241"/>
      <c r="B93" s="241"/>
      <c r="C93" s="350"/>
      <c r="D93" s="350"/>
      <c r="E93" s="351"/>
      <c r="F93" s="351"/>
      <c r="G93" s="352"/>
      <c r="H93" s="352"/>
    </row>
    <row r="94" spans="1:8" ht="13.5">
      <c r="A94" s="241" t="s">
        <v>165</v>
      </c>
      <c r="B94" s="241" t="s">
        <v>13</v>
      </c>
      <c r="C94" s="355">
        <v>5850.8</v>
      </c>
      <c r="D94" s="355">
        <v>641.3</v>
      </c>
      <c r="E94" s="356">
        <v>4000</v>
      </c>
      <c r="F94" s="356">
        <v>500</v>
      </c>
      <c r="G94" s="358">
        <v>4971.5</v>
      </c>
      <c r="H94" s="358">
        <v>556.6</v>
      </c>
    </row>
    <row r="95" spans="1:8" ht="13.5">
      <c r="A95" s="241"/>
      <c r="B95" s="241" t="s">
        <v>10</v>
      </c>
      <c r="C95" s="355"/>
      <c r="D95" s="355">
        <v>5209.5</v>
      </c>
      <c r="E95" s="356"/>
      <c r="F95" s="356">
        <v>3500</v>
      </c>
      <c r="G95" s="358"/>
      <c r="H95" s="358">
        <v>4414.9</v>
      </c>
    </row>
    <row r="96" spans="1:8" ht="13.5">
      <c r="A96" s="241"/>
      <c r="B96" s="241"/>
      <c r="C96" s="350"/>
      <c r="D96" s="350"/>
      <c r="E96" s="351"/>
      <c r="F96" s="351"/>
      <c r="G96" s="352"/>
      <c r="H96" s="352"/>
    </row>
    <row r="97" spans="1:8" ht="13.5">
      <c r="A97" s="241" t="s">
        <v>166</v>
      </c>
      <c r="B97" s="241" t="s">
        <v>167</v>
      </c>
      <c r="C97" s="355">
        <v>5639.4</v>
      </c>
      <c r="D97" s="355"/>
      <c r="E97" s="356">
        <v>15500</v>
      </c>
      <c r="F97" s="356"/>
      <c r="G97" s="358">
        <v>16416.65</v>
      </c>
      <c r="H97" s="358"/>
    </row>
    <row r="98" spans="1:8" ht="13.5">
      <c r="A98" s="241"/>
      <c r="B98" s="241" t="s">
        <v>10</v>
      </c>
      <c r="C98" s="355"/>
      <c r="D98" s="355">
        <v>5639.4</v>
      </c>
      <c r="E98" s="356"/>
      <c r="F98" s="356">
        <v>15500</v>
      </c>
      <c r="G98" s="358"/>
      <c r="H98" s="358">
        <v>16416.65</v>
      </c>
    </row>
    <row r="99" spans="1:8" ht="13.5">
      <c r="A99" s="241"/>
      <c r="B99" s="241"/>
      <c r="C99" s="350"/>
      <c r="D99" s="350"/>
      <c r="E99" s="351"/>
      <c r="F99" s="351"/>
      <c r="G99" s="352"/>
      <c r="H99" s="352"/>
    </row>
    <row r="100" spans="1:8" ht="13.5">
      <c r="A100" s="242" t="s">
        <v>168</v>
      </c>
      <c r="B100" s="242" t="s">
        <v>27</v>
      </c>
      <c r="C100" s="353">
        <v>3265574.3</v>
      </c>
      <c r="D100" s="353">
        <v>1832690.74</v>
      </c>
      <c r="E100" s="354">
        <v>2937500</v>
      </c>
      <c r="F100" s="354">
        <v>1364300</v>
      </c>
      <c r="G100" s="359">
        <v>3633074.45</v>
      </c>
      <c r="H100" s="359">
        <v>2165223.4</v>
      </c>
    </row>
    <row r="101" spans="1:8" ht="13.5">
      <c r="A101" s="242"/>
      <c r="B101" s="242" t="s">
        <v>10</v>
      </c>
      <c r="C101" s="353"/>
      <c r="D101" s="353">
        <v>1432883.56</v>
      </c>
      <c r="E101" s="354"/>
      <c r="F101" s="354">
        <v>1573200</v>
      </c>
      <c r="G101" s="359"/>
      <c r="H101" s="359">
        <v>1467851.05</v>
      </c>
    </row>
    <row r="102" spans="1:8" ht="13.5">
      <c r="A102" s="241"/>
      <c r="B102" s="241"/>
      <c r="C102" s="350"/>
      <c r="D102" s="350"/>
      <c r="E102" s="351"/>
      <c r="F102" s="351"/>
      <c r="G102" s="352"/>
      <c r="H102" s="352"/>
    </row>
    <row r="103" spans="1:8" ht="13.5">
      <c r="A103" s="241" t="s">
        <v>169</v>
      </c>
      <c r="B103" s="241" t="s">
        <v>170</v>
      </c>
      <c r="C103" s="355">
        <v>2000</v>
      </c>
      <c r="D103" s="355">
        <v>8772.4</v>
      </c>
      <c r="E103" s="356">
        <v>2000</v>
      </c>
      <c r="F103" s="356">
        <v>7300</v>
      </c>
      <c r="G103" s="358">
        <v>2000</v>
      </c>
      <c r="H103" s="358">
        <v>8293.4</v>
      </c>
    </row>
    <row r="104" spans="1:8" ht="13.5">
      <c r="A104" s="241"/>
      <c r="B104" s="241" t="s">
        <v>10</v>
      </c>
      <c r="C104" s="355">
        <v>6772.4</v>
      </c>
      <c r="D104" s="355"/>
      <c r="E104" s="356">
        <v>5300</v>
      </c>
      <c r="F104" s="356"/>
      <c r="G104" s="358">
        <v>6293.4</v>
      </c>
      <c r="H104" s="358"/>
    </row>
    <row r="105" spans="1:8" ht="13.5">
      <c r="A105" s="241"/>
      <c r="B105" s="241"/>
      <c r="C105" s="350"/>
      <c r="D105" s="350"/>
      <c r="E105" s="351"/>
      <c r="F105" s="351"/>
      <c r="G105" s="352"/>
      <c r="H105" s="352"/>
    </row>
    <row r="106" spans="1:8" ht="13.5">
      <c r="A106" s="241" t="s">
        <v>171</v>
      </c>
      <c r="B106" s="241" t="s">
        <v>172</v>
      </c>
      <c r="C106" s="355">
        <v>494802.6</v>
      </c>
      <c r="D106" s="355">
        <v>494890.6</v>
      </c>
      <c r="E106" s="356">
        <v>435000</v>
      </c>
      <c r="F106" s="356">
        <v>435000</v>
      </c>
      <c r="G106" s="358">
        <v>546127.7</v>
      </c>
      <c r="H106" s="358">
        <v>550854.75</v>
      </c>
    </row>
    <row r="107" spans="1:8" ht="13.5">
      <c r="A107" s="241"/>
      <c r="B107" s="241" t="s">
        <v>10</v>
      </c>
      <c r="C107" s="355">
        <v>88</v>
      </c>
      <c r="D107" s="355"/>
      <c r="E107" s="356"/>
      <c r="F107" s="356"/>
      <c r="G107" s="358">
        <v>4727.05</v>
      </c>
      <c r="H107" s="358"/>
    </row>
    <row r="108" spans="1:8" ht="13.5">
      <c r="A108" s="241"/>
      <c r="B108" s="241"/>
      <c r="C108" s="350"/>
      <c r="D108" s="350"/>
      <c r="E108" s="351"/>
      <c r="F108" s="351"/>
      <c r="G108" s="352"/>
      <c r="H108" s="352"/>
    </row>
    <row r="109" spans="1:8" ht="13.5">
      <c r="A109" s="241" t="s">
        <v>173</v>
      </c>
      <c r="B109" s="241" t="s">
        <v>174</v>
      </c>
      <c r="C109" s="355">
        <v>1349996</v>
      </c>
      <c r="D109" s="355">
        <v>625080</v>
      </c>
      <c r="E109" s="356">
        <v>1110000</v>
      </c>
      <c r="F109" s="356">
        <v>497000</v>
      </c>
      <c r="G109" s="358">
        <v>1506009</v>
      </c>
      <c r="H109" s="358">
        <v>661365</v>
      </c>
    </row>
    <row r="110" spans="1:8" ht="13.5">
      <c r="A110" s="241"/>
      <c r="B110" s="241" t="s">
        <v>10</v>
      </c>
      <c r="C110" s="355"/>
      <c r="D110" s="355">
        <v>724916</v>
      </c>
      <c r="E110" s="356"/>
      <c r="F110" s="356">
        <v>613000</v>
      </c>
      <c r="G110" s="358"/>
      <c r="H110" s="358">
        <v>844644</v>
      </c>
    </row>
    <row r="111" spans="1:8" ht="13.5">
      <c r="A111" s="241"/>
      <c r="B111" s="241"/>
      <c r="C111" s="350"/>
      <c r="D111" s="350"/>
      <c r="E111" s="351"/>
      <c r="F111" s="351"/>
      <c r="G111" s="352"/>
      <c r="H111" s="352"/>
    </row>
    <row r="112" spans="1:8" ht="13.5">
      <c r="A112" s="241" t="s">
        <v>175</v>
      </c>
      <c r="B112" s="241" t="s">
        <v>176</v>
      </c>
      <c r="C112" s="355">
        <v>59234.75</v>
      </c>
      <c r="D112" s="355"/>
      <c r="E112" s="356">
        <v>70000</v>
      </c>
      <c r="F112" s="356"/>
      <c r="G112" s="358">
        <v>73057.8</v>
      </c>
      <c r="H112" s="358"/>
    </row>
    <row r="113" spans="1:8" ht="13.5">
      <c r="A113" s="241"/>
      <c r="B113" s="241" t="s">
        <v>10</v>
      </c>
      <c r="C113" s="355"/>
      <c r="D113" s="355">
        <v>59234.75</v>
      </c>
      <c r="E113" s="356"/>
      <c r="F113" s="356">
        <v>70000</v>
      </c>
      <c r="G113" s="358"/>
      <c r="H113" s="358">
        <v>73057.8</v>
      </c>
    </row>
    <row r="114" spans="1:8" ht="13.5">
      <c r="A114" s="241"/>
      <c r="B114" s="241"/>
      <c r="C114" s="350"/>
      <c r="D114" s="350"/>
      <c r="E114" s="351"/>
      <c r="F114" s="351"/>
      <c r="G114" s="352"/>
      <c r="H114" s="352"/>
    </row>
    <row r="115" spans="1:8" ht="13.5">
      <c r="A115" s="241" t="s">
        <v>177</v>
      </c>
      <c r="B115" s="241" t="s">
        <v>178</v>
      </c>
      <c r="C115" s="355">
        <v>12250</v>
      </c>
      <c r="D115" s="355"/>
      <c r="E115" s="356">
        <v>12000</v>
      </c>
      <c r="F115" s="356"/>
      <c r="G115" s="358">
        <v>12500</v>
      </c>
      <c r="H115" s="358"/>
    </row>
    <row r="116" spans="1:8" ht="13.5">
      <c r="A116" s="241"/>
      <c r="B116" s="241" t="s">
        <v>10</v>
      </c>
      <c r="C116" s="355"/>
      <c r="D116" s="355">
        <v>12250</v>
      </c>
      <c r="E116" s="356"/>
      <c r="F116" s="356">
        <v>12000</v>
      </c>
      <c r="G116" s="358"/>
      <c r="H116" s="358">
        <v>12500</v>
      </c>
    </row>
    <row r="117" spans="1:8" ht="13.5">
      <c r="A117" s="241"/>
      <c r="B117" s="241"/>
      <c r="C117" s="350"/>
      <c r="D117" s="350"/>
      <c r="E117" s="351"/>
      <c r="F117" s="351"/>
      <c r="G117" s="352"/>
      <c r="H117" s="352"/>
    </row>
    <row r="118" spans="1:8" ht="13.5">
      <c r="A118" s="241" t="s">
        <v>179</v>
      </c>
      <c r="B118" s="241" t="s">
        <v>180</v>
      </c>
      <c r="C118" s="355">
        <v>3046.95</v>
      </c>
      <c r="D118" s="355">
        <v>7102.8</v>
      </c>
      <c r="E118" s="356"/>
      <c r="F118" s="356">
        <v>7500</v>
      </c>
      <c r="G118" s="358">
        <v>9125</v>
      </c>
      <c r="H118" s="358">
        <v>6947.2</v>
      </c>
    </row>
    <row r="119" spans="1:8" ht="13.5">
      <c r="A119" s="241"/>
      <c r="B119" s="241" t="s">
        <v>10</v>
      </c>
      <c r="C119" s="355">
        <v>4055.85</v>
      </c>
      <c r="D119" s="355"/>
      <c r="E119" s="356">
        <v>7500</v>
      </c>
      <c r="F119" s="356"/>
      <c r="G119" s="358"/>
      <c r="H119" s="358">
        <v>2177.8</v>
      </c>
    </row>
    <row r="120" spans="1:8" ht="13.5">
      <c r="A120" s="241"/>
      <c r="B120" s="241"/>
      <c r="C120" s="350"/>
      <c r="D120" s="350"/>
      <c r="E120" s="351"/>
      <c r="F120" s="351"/>
      <c r="G120" s="352"/>
      <c r="H120" s="352"/>
    </row>
    <row r="121" spans="1:8" ht="13.5">
      <c r="A121" s="241" t="s">
        <v>181</v>
      </c>
      <c r="B121" s="241" t="s">
        <v>182</v>
      </c>
      <c r="C121" s="355">
        <v>1056900.15</v>
      </c>
      <c r="D121" s="355">
        <v>573958.25</v>
      </c>
      <c r="E121" s="356">
        <v>1040000</v>
      </c>
      <c r="F121" s="356">
        <v>308500</v>
      </c>
      <c r="G121" s="358">
        <v>1245589.85</v>
      </c>
      <c r="H121" s="358">
        <v>877567.55</v>
      </c>
    </row>
    <row r="122" spans="1:8" ht="13.5">
      <c r="A122" s="241"/>
      <c r="B122" s="241" t="s">
        <v>10</v>
      </c>
      <c r="C122" s="355"/>
      <c r="D122" s="355">
        <v>482941.9</v>
      </c>
      <c r="E122" s="356"/>
      <c r="F122" s="356">
        <v>731500</v>
      </c>
      <c r="G122" s="358"/>
      <c r="H122" s="358">
        <v>368022.3</v>
      </c>
    </row>
    <row r="123" spans="1:8" ht="13.5">
      <c r="A123" s="241"/>
      <c r="B123" s="241"/>
      <c r="C123" s="350"/>
      <c r="D123" s="350"/>
      <c r="E123" s="351"/>
      <c r="F123" s="351"/>
      <c r="G123" s="352"/>
      <c r="H123" s="352"/>
    </row>
    <row r="124" spans="1:8" ht="13.5">
      <c r="A124" s="241" t="s">
        <v>183</v>
      </c>
      <c r="B124" s="241" t="s">
        <v>184</v>
      </c>
      <c r="C124" s="355">
        <v>86950.9</v>
      </c>
      <c r="D124" s="355">
        <v>88322.14</v>
      </c>
      <c r="E124" s="356">
        <v>87500</v>
      </c>
      <c r="F124" s="356">
        <v>86000</v>
      </c>
      <c r="G124" s="358">
        <v>36073.7</v>
      </c>
      <c r="H124" s="358">
        <v>33318.3</v>
      </c>
    </row>
    <row r="125" spans="1:8" ht="13.5">
      <c r="A125" s="241"/>
      <c r="B125" s="241" t="s">
        <v>10</v>
      </c>
      <c r="C125" s="355">
        <v>1371.24</v>
      </c>
      <c r="D125" s="355"/>
      <c r="E125" s="356"/>
      <c r="F125" s="356">
        <v>1500</v>
      </c>
      <c r="G125" s="358"/>
      <c r="H125" s="358">
        <v>2755.4</v>
      </c>
    </row>
    <row r="126" spans="1:8" ht="13.5">
      <c r="A126" s="241"/>
      <c r="B126" s="241"/>
      <c r="C126" s="350"/>
      <c r="D126" s="350"/>
      <c r="E126" s="351"/>
      <c r="F126" s="351"/>
      <c r="G126" s="352"/>
      <c r="H126" s="352"/>
    </row>
    <row r="127" spans="1:8" ht="13.5">
      <c r="A127" s="241" t="s">
        <v>185</v>
      </c>
      <c r="B127" s="241" t="s">
        <v>186</v>
      </c>
      <c r="C127" s="355">
        <v>200392.95</v>
      </c>
      <c r="D127" s="355">
        <v>34564.55</v>
      </c>
      <c r="E127" s="356">
        <v>181000</v>
      </c>
      <c r="F127" s="356">
        <v>23000</v>
      </c>
      <c r="G127" s="358">
        <v>202591.4</v>
      </c>
      <c r="H127" s="358">
        <v>26877.2</v>
      </c>
    </row>
    <row r="128" spans="1:8" ht="13.5">
      <c r="A128" s="241"/>
      <c r="B128" s="241" t="s">
        <v>10</v>
      </c>
      <c r="C128" s="355"/>
      <c r="D128" s="355">
        <v>165828.4</v>
      </c>
      <c r="E128" s="356"/>
      <c r="F128" s="356">
        <v>158000</v>
      </c>
      <c r="G128" s="358"/>
      <c r="H128" s="358">
        <v>175714.2</v>
      </c>
    </row>
    <row r="129" spans="1:8" ht="13.5">
      <c r="A129" s="241"/>
      <c r="B129" s="241"/>
      <c r="C129" s="350"/>
      <c r="D129" s="350"/>
      <c r="E129" s="351"/>
      <c r="F129" s="351"/>
      <c r="G129" s="352"/>
      <c r="H129" s="352"/>
    </row>
    <row r="130" spans="1:8" ht="13.5">
      <c r="A130" s="242" t="s">
        <v>187</v>
      </c>
      <c r="B130" s="242" t="s">
        <v>28</v>
      </c>
      <c r="C130" s="353">
        <v>435103.5</v>
      </c>
      <c r="D130" s="353">
        <v>105569</v>
      </c>
      <c r="E130" s="354">
        <v>374500</v>
      </c>
      <c r="F130" s="354">
        <v>92000</v>
      </c>
      <c r="G130" s="359">
        <v>371466.55</v>
      </c>
      <c r="H130" s="359">
        <v>95505.15</v>
      </c>
    </row>
    <row r="131" spans="1:8" ht="13.5">
      <c r="A131" s="242"/>
      <c r="B131" s="242" t="s">
        <v>10</v>
      </c>
      <c r="C131" s="353"/>
      <c r="D131" s="353">
        <v>329534.5</v>
      </c>
      <c r="E131" s="354"/>
      <c r="F131" s="354">
        <v>282500</v>
      </c>
      <c r="G131" s="359"/>
      <c r="H131" s="359">
        <v>275961.4</v>
      </c>
    </row>
    <row r="132" spans="1:8" ht="13.5">
      <c r="A132" s="241"/>
      <c r="B132" s="241"/>
      <c r="C132" s="350"/>
      <c r="D132" s="350"/>
      <c r="E132" s="351"/>
      <c r="F132" s="351"/>
      <c r="G132" s="352"/>
      <c r="H132" s="352"/>
    </row>
    <row r="133" spans="1:8" ht="13.5">
      <c r="A133" s="241" t="s">
        <v>188</v>
      </c>
      <c r="B133" s="241" t="s">
        <v>189</v>
      </c>
      <c r="C133" s="355">
        <v>324515.5</v>
      </c>
      <c r="D133" s="355">
        <v>105569</v>
      </c>
      <c r="E133" s="356">
        <v>249500</v>
      </c>
      <c r="F133" s="356">
        <v>92000</v>
      </c>
      <c r="G133" s="358">
        <v>246189.55</v>
      </c>
      <c r="H133" s="358">
        <v>95505.15</v>
      </c>
    </row>
    <row r="134" spans="1:8" ht="13.5">
      <c r="A134" s="241"/>
      <c r="B134" s="241" t="s">
        <v>10</v>
      </c>
      <c r="C134" s="355"/>
      <c r="D134" s="355">
        <v>218946.5</v>
      </c>
      <c r="E134" s="356"/>
      <c r="F134" s="356">
        <v>157500</v>
      </c>
      <c r="G134" s="358"/>
      <c r="H134" s="358">
        <v>150684.4</v>
      </c>
    </row>
    <row r="135" spans="1:8" ht="13.5">
      <c r="A135" s="241"/>
      <c r="B135" s="241"/>
      <c r="C135" s="350"/>
      <c r="D135" s="350"/>
      <c r="E135" s="351"/>
      <c r="F135" s="351"/>
      <c r="G135" s="352"/>
      <c r="H135" s="352"/>
    </row>
    <row r="136" spans="1:8" ht="13.5">
      <c r="A136" s="241" t="s">
        <v>190</v>
      </c>
      <c r="B136" s="241" t="s">
        <v>191</v>
      </c>
      <c r="C136" s="355">
        <v>110588</v>
      </c>
      <c r="D136" s="355"/>
      <c r="E136" s="356">
        <v>125000</v>
      </c>
      <c r="F136" s="356"/>
      <c r="G136" s="358">
        <v>125277</v>
      </c>
      <c r="H136" s="358"/>
    </row>
    <row r="137" spans="1:8" ht="13.5">
      <c r="A137" s="241"/>
      <c r="B137" s="241" t="s">
        <v>10</v>
      </c>
      <c r="C137" s="355"/>
      <c r="D137" s="355">
        <v>110588</v>
      </c>
      <c r="E137" s="356"/>
      <c r="F137" s="356">
        <v>125000</v>
      </c>
      <c r="G137" s="358"/>
      <c r="H137" s="358">
        <v>125277</v>
      </c>
    </row>
    <row r="138" spans="1:8" ht="13.5">
      <c r="A138" s="241"/>
      <c r="B138" s="241"/>
      <c r="C138" s="350"/>
      <c r="D138" s="350"/>
      <c r="E138" s="351"/>
      <c r="F138" s="351"/>
      <c r="G138" s="352"/>
      <c r="H138" s="352"/>
    </row>
    <row r="139" spans="1:8" ht="13.5">
      <c r="A139" s="242" t="s">
        <v>192</v>
      </c>
      <c r="B139" s="242" t="s">
        <v>29</v>
      </c>
      <c r="C139" s="353">
        <v>1897284.23</v>
      </c>
      <c r="D139" s="353">
        <v>1816925.23</v>
      </c>
      <c r="E139" s="354">
        <v>1213000</v>
      </c>
      <c r="F139" s="354">
        <v>1128500</v>
      </c>
      <c r="G139" s="359">
        <v>1496790.29</v>
      </c>
      <c r="H139" s="359">
        <v>1401282.44</v>
      </c>
    </row>
    <row r="140" spans="1:8" ht="13.5">
      <c r="A140" s="242"/>
      <c r="B140" s="242" t="s">
        <v>10</v>
      </c>
      <c r="C140" s="353"/>
      <c r="D140" s="353">
        <v>80359</v>
      </c>
      <c r="E140" s="354"/>
      <c r="F140" s="354">
        <v>84500</v>
      </c>
      <c r="G140" s="359"/>
      <c r="H140" s="359">
        <v>95507.85</v>
      </c>
    </row>
    <row r="141" spans="1:8" ht="13.5">
      <c r="A141" s="241"/>
      <c r="B141" s="241"/>
      <c r="C141" s="350"/>
      <c r="D141" s="350"/>
      <c r="E141" s="351"/>
      <c r="F141" s="351"/>
      <c r="G141" s="352"/>
      <c r="H141" s="352"/>
    </row>
    <row r="142" spans="1:8" ht="13.5">
      <c r="A142" s="241" t="s">
        <v>193</v>
      </c>
      <c r="B142" s="241" t="s">
        <v>194</v>
      </c>
      <c r="C142" s="355">
        <v>3482.75</v>
      </c>
      <c r="D142" s="355"/>
      <c r="E142" s="356">
        <v>2000</v>
      </c>
      <c r="F142" s="356"/>
      <c r="G142" s="358">
        <v>1828.2</v>
      </c>
      <c r="H142" s="358"/>
    </row>
    <row r="143" spans="1:8" ht="13.5">
      <c r="A143" s="241"/>
      <c r="B143" s="241" t="s">
        <v>10</v>
      </c>
      <c r="C143" s="355"/>
      <c r="D143" s="355">
        <v>3482.75</v>
      </c>
      <c r="E143" s="356"/>
      <c r="F143" s="356">
        <v>2000</v>
      </c>
      <c r="G143" s="358"/>
      <c r="H143" s="358">
        <v>1828.2</v>
      </c>
    </row>
    <row r="144" spans="1:8" ht="13.5">
      <c r="A144" s="241"/>
      <c r="B144" s="241"/>
      <c r="C144" s="350"/>
      <c r="D144" s="350"/>
      <c r="E144" s="351"/>
      <c r="F144" s="351"/>
      <c r="G144" s="352"/>
      <c r="H144" s="352"/>
    </row>
    <row r="145" spans="1:8" ht="13.5">
      <c r="A145" s="241" t="s">
        <v>195</v>
      </c>
      <c r="B145" s="241" t="s">
        <v>196</v>
      </c>
      <c r="C145" s="355">
        <v>531613.5</v>
      </c>
      <c r="D145" s="355">
        <v>531613.5</v>
      </c>
      <c r="E145" s="356">
        <v>322000</v>
      </c>
      <c r="F145" s="356">
        <v>322000</v>
      </c>
      <c r="G145" s="358">
        <v>333714.45</v>
      </c>
      <c r="H145" s="358">
        <v>333714.45</v>
      </c>
    </row>
    <row r="146" spans="1:8" ht="13.5">
      <c r="A146" s="241"/>
      <c r="B146" s="241" t="s">
        <v>10</v>
      </c>
      <c r="C146" s="355"/>
      <c r="D146" s="355"/>
      <c r="E146" s="356"/>
      <c r="F146" s="356"/>
      <c r="G146" s="358"/>
      <c r="H146" s="358"/>
    </row>
    <row r="147" spans="1:8" ht="13.5">
      <c r="A147" s="241"/>
      <c r="B147" s="241"/>
      <c r="C147" s="350"/>
      <c r="D147" s="350"/>
      <c r="E147" s="351"/>
      <c r="F147" s="351"/>
      <c r="G147" s="352"/>
      <c r="H147" s="352"/>
    </row>
    <row r="148" spans="1:8" ht="13.5">
      <c r="A148" s="241" t="s">
        <v>197</v>
      </c>
      <c r="B148" s="241" t="s">
        <v>198</v>
      </c>
      <c r="C148" s="355">
        <v>766633.1</v>
      </c>
      <c r="D148" s="355">
        <v>766633.1</v>
      </c>
      <c r="E148" s="356">
        <v>445500</v>
      </c>
      <c r="F148" s="356">
        <v>445500</v>
      </c>
      <c r="G148" s="358">
        <v>479332.25</v>
      </c>
      <c r="H148" s="358">
        <v>479332.25</v>
      </c>
    </row>
    <row r="149" spans="1:8" ht="13.5">
      <c r="A149" s="241"/>
      <c r="B149" s="241" t="s">
        <v>10</v>
      </c>
      <c r="C149" s="350"/>
      <c r="D149" s="350"/>
      <c r="E149" s="351"/>
      <c r="F149" s="351"/>
      <c r="G149" s="352"/>
      <c r="H149" s="352"/>
    </row>
    <row r="150" spans="1:8" ht="13.5">
      <c r="A150" s="241"/>
      <c r="B150" s="241"/>
      <c r="C150" s="350"/>
      <c r="D150" s="350"/>
      <c r="E150" s="351"/>
      <c r="F150" s="351"/>
      <c r="G150" s="352"/>
      <c r="H150" s="352"/>
    </row>
    <row r="151" spans="1:8" ht="13.5">
      <c r="A151" s="241" t="s">
        <v>199</v>
      </c>
      <c r="B151" s="241" t="s">
        <v>200</v>
      </c>
      <c r="C151" s="355">
        <v>509202.98</v>
      </c>
      <c r="D151" s="355">
        <v>509202.98</v>
      </c>
      <c r="E151" s="356">
        <v>351000</v>
      </c>
      <c r="F151" s="356">
        <v>351000</v>
      </c>
      <c r="G151" s="358">
        <v>585931.39</v>
      </c>
      <c r="H151" s="358">
        <v>585931.39</v>
      </c>
    </row>
    <row r="152" spans="1:8" ht="13.5">
      <c r="A152" s="241"/>
      <c r="B152" s="241" t="s">
        <v>10</v>
      </c>
      <c r="C152" s="355"/>
      <c r="D152" s="355"/>
      <c r="E152" s="356"/>
      <c r="F152" s="356"/>
      <c r="G152" s="358"/>
      <c r="H152" s="358"/>
    </row>
    <row r="153" spans="1:8" ht="13.5">
      <c r="A153" s="241"/>
      <c r="B153" s="241"/>
      <c r="C153" s="350"/>
      <c r="D153" s="350"/>
      <c r="E153" s="351"/>
      <c r="F153" s="351"/>
      <c r="G153" s="352"/>
      <c r="H153" s="352"/>
    </row>
    <row r="154" spans="1:8" ht="13.5">
      <c r="A154" s="241" t="s">
        <v>201</v>
      </c>
      <c r="B154" s="241" t="s">
        <v>202</v>
      </c>
      <c r="C154" s="355">
        <v>47372.85</v>
      </c>
      <c r="D154" s="355">
        <v>663.55</v>
      </c>
      <c r="E154" s="356">
        <v>50000</v>
      </c>
      <c r="F154" s="356"/>
      <c r="G154" s="358">
        <v>52162.25</v>
      </c>
      <c r="H154" s="358"/>
    </row>
    <row r="155" spans="1:8" ht="13.5">
      <c r="A155" s="241"/>
      <c r="B155" s="241" t="s">
        <v>10</v>
      </c>
      <c r="C155" s="355"/>
      <c r="D155" s="355">
        <v>46709.3</v>
      </c>
      <c r="E155" s="356"/>
      <c r="F155" s="356">
        <v>50000</v>
      </c>
      <c r="G155" s="358"/>
      <c r="H155" s="358">
        <v>52162.25</v>
      </c>
    </row>
    <row r="156" spans="1:8" ht="13.5">
      <c r="A156" s="241"/>
      <c r="B156" s="241"/>
      <c r="C156" s="350"/>
      <c r="D156" s="350"/>
      <c r="E156" s="351"/>
      <c r="F156" s="351"/>
      <c r="G156" s="352"/>
      <c r="H156" s="352"/>
    </row>
    <row r="157" spans="1:8" ht="13.5">
      <c r="A157" s="241" t="s">
        <v>203</v>
      </c>
      <c r="B157" s="241" t="s">
        <v>204</v>
      </c>
      <c r="C157" s="355">
        <v>1560</v>
      </c>
      <c r="D157" s="355"/>
      <c r="E157" s="356">
        <v>4000</v>
      </c>
      <c r="F157" s="356"/>
      <c r="G157" s="358">
        <v>2291.6</v>
      </c>
      <c r="H157" s="358"/>
    </row>
    <row r="158" spans="1:8" ht="13.5">
      <c r="A158" s="241"/>
      <c r="B158" s="241" t="s">
        <v>10</v>
      </c>
      <c r="C158" s="355"/>
      <c r="D158" s="355">
        <v>1560</v>
      </c>
      <c r="E158" s="356"/>
      <c r="F158" s="356">
        <v>4000</v>
      </c>
      <c r="G158" s="358"/>
      <c r="H158" s="358">
        <v>2291.6</v>
      </c>
    </row>
    <row r="159" spans="1:8" ht="13.5">
      <c r="A159" s="241"/>
      <c r="B159" s="241"/>
      <c r="C159" s="350"/>
      <c r="D159" s="350"/>
      <c r="E159" s="351"/>
      <c r="F159" s="351"/>
      <c r="G159" s="352"/>
      <c r="H159" s="352"/>
    </row>
    <row r="160" spans="1:8" ht="13.5">
      <c r="A160" s="241" t="s">
        <v>205</v>
      </c>
      <c r="B160" s="241" t="s">
        <v>206</v>
      </c>
      <c r="C160" s="355">
        <v>24531.35</v>
      </c>
      <c r="D160" s="355">
        <v>8812.1</v>
      </c>
      <c r="E160" s="356">
        <v>23500</v>
      </c>
      <c r="F160" s="356">
        <v>10000</v>
      </c>
      <c r="G160" s="358">
        <v>26662.7</v>
      </c>
      <c r="H160" s="358">
        <v>2304.35</v>
      </c>
    </row>
    <row r="161" spans="1:8" ht="13.5">
      <c r="A161" s="241"/>
      <c r="B161" s="241" t="s">
        <v>10</v>
      </c>
      <c r="C161" s="355"/>
      <c r="D161" s="355">
        <v>15719.25</v>
      </c>
      <c r="E161" s="356"/>
      <c r="F161" s="356">
        <v>13500</v>
      </c>
      <c r="G161" s="358"/>
      <c r="H161" s="358">
        <v>24358.35</v>
      </c>
    </row>
    <row r="162" spans="1:8" ht="13.5">
      <c r="A162" s="241"/>
      <c r="B162" s="241"/>
      <c r="C162" s="350"/>
      <c r="D162" s="350"/>
      <c r="E162" s="351"/>
      <c r="F162" s="351"/>
      <c r="G162" s="352"/>
      <c r="H162" s="352"/>
    </row>
    <row r="163" spans="1:8" ht="13.5">
      <c r="A163" s="241" t="s">
        <v>207</v>
      </c>
      <c r="B163" s="241" t="s">
        <v>208</v>
      </c>
      <c r="C163" s="355">
        <v>12887.7</v>
      </c>
      <c r="D163" s="355"/>
      <c r="E163" s="356">
        <v>15000</v>
      </c>
      <c r="F163" s="356"/>
      <c r="G163" s="358">
        <v>14867.45</v>
      </c>
      <c r="H163" s="358"/>
    </row>
    <row r="164" spans="1:8" ht="13.5">
      <c r="A164" s="241"/>
      <c r="B164" s="241" t="s">
        <v>10</v>
      </c>
      <c r="C164" s="355"/>
      <c r="D164" s="355">
        <v>12887.7</v>
      </c>
      <c r="E164" s="356"/>
      <c r="F164" s="356">
        <v>15000</v>
      </c>
      <c r="G164" s="358"/>
      <c r="H164" s="358">
        <v>14867.45</v>
      </c>
    </row>
    <row r="165" spans="1:8" ht="13.5">
      <c r="A165" s="241"/>
      <c r="B165" s="241"/>
      <c r="C165" s="350"/>
      <c r="D165" s="350"/>
      <c r="E165" s="351"/>
      <c r="F165" s="351"/>
      <c r="G165" s="352"/>
      <c r="H165" s="352"/>
    </row>
    <row r="166" spans="1:8" ht="13.5">
      <c r="A166" s="242" t="s">
        <v>209</v>
      </c>
      <c r="B166" s="242" t="s">
        <v>30</v>
      </c>
      <c r="C166" s="353">
        <v>49364.45</v>
      </c>
      <c r="D166" s="353">
        <v>269093.15</v>
      </c>
      <c r="E166" s="354">
        <v>47500</v>
      </c>
      <c r="F166" s="354">
        <v>253500</v>
      </c>
      <c r="G166" s="359">
        <v>42240.9</v>
      </c>
      <c r="H166" s="359">
        <v>286861.8</v>
      </c>
    </row>
    <row r="167" spans="1:8" ht="13.5">
      <c r="A167" s="242"/>
      <c r="B167" s="242" t="s">
        <v>10</v>
      </c>
      <c r="C167" s="353">
        <v>219728.7</v>
      </c>
      <c r="D167" s="353"/>
      <c r="E167" s="354">
        <v>206000</v>
      </c>
      <c r="F167" s="354"/>
      <c r="G167" s="359">
        <v>244620.9</v>
      </c>
      <c r="H167" s="359"/>
    </row>
    <row r="168" spans="1:8" ht="13.5">
      <c r="A168" s="241"/>
      <c r="B168" s="241"/>
      <c r="C168" s="350"/>
      <c r="D168" s="350"/>
      <c r="E168" s="351"/>
      <c r="F168" s="351"/>
      <c r="G168" s="352"/>
      <c r="H168" s="352"/>
    </row>
    <row r="169" spans="1:8" ht="13.5">
      <c r="A169" s="241" t="s">
        <v>210</v>
      </c>
      <c r="B169" s="241" t="s">
        <v>211</v>
      </c>
      <c r="C169" s="355">
        <v>7062.35</v>
      </c>
      <c r="D169" s="355">
        <v>796</v>
      </c>
      <c r="E169" s="356">
        <v>7000</v>
      </c>
      <c r="F169" s="356">
        <v>1500</v>
      </c>
      <c r="G169" s="358">
        <v>4357.05</v>
      </c>
      <c r="H169" s="358">
        <v>740</v>
      </c>
    </row>
    <row r="170" spans="1:8" ht="13.5">
      <c r="A170" s="241"/>
      <c r="B170" s="241" t="s">
        <v>10</v>
      </c>
      <c r="C170" s="355"/>
      <c r="D170" s="355">
        <v>6266.35</v>
      </c>
      <c r="E170" s="356"/>
      <c r="F170" s="356">
        <v>5500</v>
      </c>
      <c r="G170" s="358"/>
      <c r="H170" s="358">
        <v>3617.05</v>
      </c>
    </row>
    <row r="171" spans="1:8" ht="13.5">
      <c r="A171" s="241"/>
      <c r="B171" s="241"/>
      <c r="C171" s="350"/>
      <c r="D171" s="350"/>
      <c r="E171" s="351"/>
      <c r="F171" s="351"/>
      <c r="G171" s="352"/>
      <c r="H171" s="352"/>
    </row>
    <row r="172" spans="1:8" ht="13.5">
      <c r="A172" s="241" t="s">
        <v>212</v>
      </c>
      <c r="B172" s="241" t="s">
        <v>213</v>
      </c>
      <c r="C172" s="355">
        <v>31076.1</v>
      </c>
      <c r="D172" s="355"/>
      <c r="E172" s="356">
        <v>33500</v>
      </c>
      <c r="F172" s="356"/>
      <c r="G172" s="358">
        <v>30780</v>
      </c>
      <c r="H172" s="358">
        <v>14640</v>
      </c>
    </row>
    <row r="173" spans="1:8" ht="13.5">
      <c r="A173" s="241"/>
      <c r="B173" s="241" t="s">
        <v>10</v>
      </c>
      <c r="C173" s="355"/>
      <c r="D173" s="355">
        <v>31076.1</v>
      </c>
      <c r="E173" s="356"/>
      <c r="F173" s="356">
        <v>33500</v>
      </c>
      <c r="G173" s="358"/>
      <c r="H173" s="358">
        <v>16140</v>
      </c>
    </row>
    <row r="174" spans="1:8" ht="13.5">
      <c r="A174" s="241"/>
      <c r="B174" s="241"/>
      <c r="C174" s="350"/>
      <c r="D174" s="350"/>
      <c r="E174" s="351"/>
      <c r="F174" s="351"/>
      <c r="G174" s="352"/>
      <c r="H174" s="352"/>
    </row>
    <row r="175" spans="1:8" ht="13.5">
      <c r="A175" s="241" t="s">
        <v>214</v>
      </c>
      <c r="B175" s="241" t="s">
        <v>215</v>
      </c>
      <c r="C175" s="355"/>
      <c r="D175" s="355">
        <v>1500</v>
      </c>
      <c r="E175" s="356"/>
      <c r="F175" s="356"/>
      <c r="G175" s="358"/>
      <c r="H175" s="358"/>
    </row>
    <row r="176" spans="1:8" ht="13.5">
      <c r="A176" s="241"/>
      <c r="B176" s="241" t="s">
        <v>10</v>
      </c>
      <c r="C176" s="355">
        <v>1500</v>
      </c>
      <c r="D176" s="355"/>
      <c r="E176" s="356"/>
      <c r="F176" s="356"/>
      <c r="G176" s="358"/>
      <c r="H176" s="358"/>
    </row>
    <row r="177" spans="1:8" ht="13.5">
      <c r="A177" s="241"/>
      <c r="B177" s="241"/>
      <c r="C177" s="350"/>
      <c r="D177" s="350"/>
      <c r="E177" s="351"/>
      <c r="F177" s="351"/>
      <c r="G177" s="352"/>
      <c r="H177" s="352"/>
    </row>
    <row r="178" spans="1:8" ht="13.5">
      <c r="A178" s="241" t="s">
        <v>216</v>
      </c>
      <c r="B178" s="241" t="s">
        <v>217</v>
      </c>
      <c r="C178" s="355">
        <v>646.45</v>
      </c>
      <c r="D178" s="355">
        <v>13495</v>
      </c>
      <c r="E178" s="356">
        <v>500</v>
      </c>
      <c r="F178" s="356">
        <v>15000</v>
      </c>
      <c r="G178" s="358">
        <v>951.55</v>
      </c>
      <c r="H178" s="358">
        <v>17139.35</v>
      </c>
    </row>
    <row r="179" spans="1:8" ht="13.5">
      <c r="A179" s="241"/>
      <c r="B179" s="241" t="s">
        <v>10</v>
      </c>
      <c r="C179" s="355">
        <v>12848.55</v>
      </c>
      <c r="D179" s="355"/>
      <c r="E179" s="356">
        <v>14500</v>
      </c>
      <c r="F179" s="356"/>
      <c r="G179" s="358">
        <v>16187.8</v>
      </c>
      <c r="H179" s="358"/>
    </row>
    <row r="180" spans="1:8" ht="13.5">
      <c r="A180" s="241"/>
      <c r="B180" s="241"/>
      <c r="C180" s="350"/>
      <c r="D180" s="350"/>
      <c r="E180" s="351"/>
      <c r="F180" s="351"/>
      <c r="G180" s="352"/>
      <c r="H180" s="352"/>
    </row>
    <row r="181" spans="1:8" ht="13.5">
      <c r="A181" s="241" t="s">
        <v>218</v>
      </c>
      <c r="B181" s="241" t="s">
        <v>219</v>
      </c>
      <c r="C181" s="355">
        <v>6068.3</v>
      </c>
      <c r="D181" s="355">
        <v>5233.95</v>
      </c>
      <c r="E181" s="356">
        <v>6500</v>
      </c>
      <c r="F181" s="356">
        <v>6000</v>
      </c>
      <c r="G181" s="358">
        <v>5992.7</v>
      </c>
      <c r="H181" s="358">
        <v>6180</v>
      </c>
    </row>
    <row r="182" spans="1:8" ht="13.5">
      <c r="A182" s="241"/>
      <c r="B182" s="241" t="s">
        <v>220</v>
      </c>
      <c r="C182" s="350"/>
      <c r="D182" s="350"/>
      <c r="E182" s="351"/>
      <c r="F182" s="351"/>
      <c r="G182" s="352"/>
      <c r="H182" s="352"/>
    </row>
    <row r="183" spans="1:8" ht="13.5">
      <c r="A183" s="241"/>
      <c r="B183" s="241" t="s">
        <v>10</v>
      </c>
      <c r="C183" s="355"/>
      <c r="D183" s="355">
        <v>834.35</v>
      </c>
      <c r="E183" s="356"/>
      <c r="F183" s="356">
        <v>500</v>
      </c>
      <c r="G183" s="358">
        <v>187.3</v>
      </c>
      <c r="H183" s="358"/>
    </row>
    <row r="184" spans="1:8" ht="13.5">
      <c r="A184" s="241"/>
      <c r="B184" s="241"/>
      <c r="C184" s="350"/>
      <c r="D184" s="350"/>
      <c r="E184" s="351"/>
      <c r="F184" s="351"/>
      <c r="G184" s="352"/>
      <c r="H184" s="352"/>
    </row>
    <row r="185" spans="1:8" ht="13.5">
      <c r="A185" s="241" t="s">
        <v>221</v>
      </c>
      <c r="B185" s="241" t="s">
        <v>222</v>
      </c>
      <c r="C185" s="355"/>
      <c r="D185" s="355">
        <v>360</v>
      </c>
      <c r="E185" s="356"/>
      <c r="F185" s="356">
        <v>500</v>
      </c>
      <c r="G185" s="358"/>
      <c r="H185" s="358">
        <v>360</v>
      </c>
    </row>
    <row r="186" spans="1:8" ht="13.5">
      <c r="A186" s="241"/>
      <c r="B186" s="241" t="s">
        <v>10</v>
      </c>
      <c r="C186" s="355">
        <v>360</v>
      </c>
      <c r="D186" s="355"/>
      <c r="E186" s="356">
        <v>500</v>
      </c>
      <c r="F186" s="356"/>
      <c r="G186" s="358">
        <v>360</v>
      </c>
      <c r="H186" s="358"/>
    </row>
    <row r="187" spans="1:8" ht="13.5">
      <c r="A187" s="241"/>
      <c r="B187" s="241"/>
      <c r="C187" s="350"/>
      <c r="D187" s="350"/>
      <c r="E187" s="351"/>
      <c r="F187" s="351"/>
      <c r="G187" s="352"/>
      <c r="H187" s="352"/>
    </row>
    <row r="188" spans="1:8" ht="13.5">
      <c r="A188" s="241" t="s">
        <v>223</v>
      </c>
      <c r="B188" s="241" t="s">
        <v>224</v>
      </c>
      <c r="C188" s="355">
        <v>4511.25</v>
      </c>
      <c r="D188" s="355">
        <v>197038.2</v>
      </c>
      <c r="E188" s="356"/>
      <c r="F188" s="356">
        <v>180500</v>
      </c>
      <c r="G188" s="358">
        <v>159.6</v>
      </c>
      <c r="H188" s="358">
        <v>197132.45</v>
      </c>
    </row>
    <row r="189" spans="1:8" ht="13.5">
      <c r="A189" s="241"/>
      <c r="B189" s="241" t="s">
        <v>10</v>
      </c>
      <c r="C189" s="355">
        <v>192526.95</v>
      </c>
      <c r="D189" s="355"/>
      <c r="E189" s="356">
        <v>180500</v>
      </c>
      <c r="F189" s="356"/>
      <c r="G189" s="358">
        <v>196972.85</v>
      </c>
      <c r="H189" s="358"/>
    </row>
    <row r="190" spans="1:8" ht="13.5">
      <c r="A190" s="241"/>
      <c r="B190" s="241"/>
      <c r="C190" s="350"/>
      <c r="D190" s="350"/>
      <c r="E190" s="351"/>
      <c r="F190" s="351"/>
      <c r="G190" s="352"/>
      <c r="H190" s="352"/>
    </row>
    <row r="191" spans="1:8" ht="13.5">
      <c r="A191" s="241" t="s">
        <v>225</v>
      </c>
      <c r="B191" s="241" t="s">
        <v>226</v>
      </c>
      <c r="C191" s="355"/>
      <c r="D191" s="355">
        <v>50670</v>
      </c>
      <c r="E191" s="356"/>
      <c r="F191" s="356">
        <v>50000</v>
      </c>
      <c r="G191" s="358"/>
      <c r="H191" s="358">
        <v>50670</v>
      </c>
    </row>
    <row r="192" spans="1:8" ht="13.5">
      <c r="A192" s="241"/>
      <c r="B192" s="241" t="s">
        <v>10</v>
      </c>
      <c r="C192" s="355">
        <v>50670</v>
      </c>
      <c r="D192" s="355"/>
      <c r="E192" s="356">
        <v>50000</v>
      </c>
      <c r="F192" s="356"/>
      <c r="G192" s="358">
        <v>50670</v>
      </c>
      <c r="H192" s="358"/>
    </row>
    <row r="193" spans="1:8" ht="13.5">
      <c r="A193" s="241"/>
      <c r="B193" s="241"/>
      <c r="C193" s="350"/>
      <c r="D193" s="350"/>
      <c r="E193" s="351"/>
      <c r="F193" s="351"/>
      <c r="G193" s="352"/>
      <c r="H193" s="352"/>
    </row>
    <row r="194" spans="1:8" ht="13.5">
      <c r="A194" s="242" t="s">
        <v>227</v>
      </c>
      <c r="B194" s="242" t="s">
        <v>37</v>
      </c>
      <c r="C194" s="353">
        <v>3239959.41</v>
      </c>
      <c r="D194" s="353">
        <v>6648724.44</v>
      </c>
      <c r="E194" s="354">
        <v>3088200</v>
      </c>
      <c r="F194" s="354">
        <v>6369300</v>
      </c>
      <c r="G194" s="359">
        <v>3490126.31</v>
      </c>
      <c r="H194" s="359">
        <v>7048584.7</v>
      </c>
    </row>
    <row r="195" spans="1:8" ht="13.5">
      <c r="A195" s="242"/>
      <c r="B195" s="242" t="s">
        <v>10</v>
      </c>
      <c r="C195" s="353">
        <v>3408765.03</v>
      </c>
      <c r="D195" s="353"/>
      <c r="E195" s="354">
        <v>3281100</v>
      </c>
      <c r="F195" s="354"/>
      <c r="G195" s="359">
        <v>3558458.39</v>
      </c>
      <c r="H195" s="359"/>
    </row>
    <row r="196" spans="1:8" ht="13.5">
      <c r="A196" s="241"/>
      <c r="B196" s="241"/>
      <c r="C196" s="350"/>
      <c r="D196" s="350"/>
      <c r="E196" s="351"/>
      <c r="F196" s="351"/>
      <c r="G196" s="352"/>
      <c r="H196" s="352"/>
    </row>
    <row r="197" spans="1:8" ht="13.5">
      <c r="A197" s="241" t="s">
        <v>228</v>
      </c>
      <c r="B197" s="241" t="s">
        <v>229</v>
      </c>
      <c r="C197" s="355">
        <v>43019.99</v>
      </c>
      <c r="D197" s="355">
        <v>2866203.89</v>
      </c>
      <c r="E197" s="356">
        <v>34200</v>
      </c>
      <c r="F197" s="356">
        <v>2592500</v>
      </c>
      <c r="G197" s="358">
        <v>62433.39</v>
      </c>
      <c r="H197" s="358">
        <v>3281544.31</v>
      </c>
    </row>
    <row r="198" spans="1:8" ht="13.5">
      <c r="A198" s="241"/>
      <c r="B198" s="241" t="s">
        <v>10</v>
      </c>
      <c r="C198" s="355">
        <v>2823183.9</v>
      </c>
      <c r="D198" s="355"/>
      <c r="E198" s="356">
        <v>2558300</v>
      </c>
      <c r="F198" s="356"/>
      <c r="G198" s="358">
        <v>3219110.92</v>
      </c>
      <c r="H198" s="358"/>
    </row>
    <row r="199" spans="1:8" ht="13.5">
      <c r="A199" s="241"/>
      <c r="B199" s="241"/>
      <c r="C199" s="350"/>
      <c r="D199" s="350"/>
      <c r="E199" s="351"/>
      <c r="F199" s="351"/>
      <c r="G199" s="352"/>
      <c r="H199" s="352"/>
    </row>
    <row r="200" spans="1:8" ht="13.5">
      <c r="A200" s="241" t="s">
        <v>230</v>
      </c>
      <c r="B200" s="241" t="s">
        <v>231</v>
      </c>
      <c r="C200" s="355">
        <v>2047213.85</v>
      </c>
      <c r="D200" s="355">
        <v>3309195</v>
      </c>
      <c r="E200" s="356">
        <v>2000000</v>
      </c>
      <c r="F200" s="356">
        <v>3200000</v>
      </c>
      <c r="G200" s="358">
        <v>1931171.05</v>
      </c>
      <c r="H200" s="358">
        <v>3121619</v>
      </c>
    </row>
    <row r="201" spans="1:8" ht="13.5">
      <c r="A201" s="241"/>
      <c r="B201" s="241" t="s">
        <v>10</v>
      </c>
      <c r="C201" s="355">
        <v>1261981.15</v>
      </c>
      <c r="D201" s="355"/>
      <c r="E201" s="356">
        <v>1200000</v>
      </c>
      <c r="F201" s="356"/>
      <c r="G201" s="358">
        <v>1190447.95</v>
      </c>
      <c r="H201" s="358"/>
    </row>
    <row r="202" spans="1:8" ht="13.5">
      <c r="A202" s="241"/>
      <c r="B202" s="241"/>
      <c r="C202" s="350"/>
      <c r="D202" s="350"/>
      <c r="E202" s="351"/>
      <c r="F202" s="351"/>
      <c r="G202" s="352"/>
      <c r="H202" s="352"/>
    </row>
    <row r="203" spans="1:8" ht="13.5">
      <c r="A203" s="241" t="s">
        <v>282</v>
      </c>
      <c r="B203" s="241" t="s">
        <v>283</v>
      </c>
      <c r="C203" s="355"/>
      <c r="D203" s="355">
        <v>1342.8</v>
      </c>
      <c r="E203" s="356"/>
      <c r="F203" s="356">
        <v>1500</v>
      </c>
      <c r="G203" s="358"/>
      <c r="H203" s="358">
        <v>663.55</v>
      </c>
    </row>
    <row r="204" spans="1:8" ht="13.5">
      <c r="A204" s="241"/>
      <c r="B204" s="241" t="s">
        <v>10</v>
      </c>
      <c r="C204" s="355">
        <v>1342.8</v>
      </c>
      <c r="D204" s="355"/>
      <c r="E204" s="356">
        <v>1500</v>
      </c>
      <c r="F204" s="356"/>
      <c r="G204" s="358">
        <v>663.55</v>
      </c>
      <c r="H204" s="358"/>
    </row>
    <row r="205" spans="1:8" ht="13.5">
      <c r="A205" s="241"/>
      <c r="B205" s="241"/>
      <c r="C205" s="350"/>
      <c r="D205" s="350"/>
      <c r="E205" s="351"/>
      <c r="F205" s="351"/>
      <c r="G205" s="352"/>
      <c r="H205" s="352"/>
    </row>
    <row r="206" spans="1:8" ht="13.5">
      <c r="A206" s="241" t="s">
        <v>232</v>
      </c>
      <c r="B206" s="241" t="s">
        <v>233</v>
      </c>
      <c r="C206" s="355">
        <v>331772.48</v>
      </c>
      <c r="D206" s="355">
        <v>294566.85</v>
      </c>
      <c r="E206" s="356">
        <v>357000</v>
      </c>
      <c r="F206" s="356">
        <v>336600</v>
      </c>
      <c r="G206" s="358">
        <v>362923.52</v>
      </c>
      <c r="H206" s="358">
        <v>284004.8</v>
      </c>
    </row>
    <row r="207" spans="1:8" ht="13.5">
      <c r="A207" s="241"/>
      <c r="B207" s="241" t="s">
        <v>10</v>
      </c>
      <c r="C207" s="355"/>
      <c r="D207" s="355">
        <v>37205.63</v>
      </c>
      <c r="E207" s="356"/>
      <c r="F207" s="356">
        <v>20400</v>
      </c>
      <c r="G207" s="358"/>
      <c r="H207" s="358">
        <v>78918.72</v>
      </c>
    </row>
    <row r="208" spans="1:8" ht="13.5">
      <c r="A208" s="241"/>
      <c r="B208" s="241"/>
      <c r="C208" s="355"/>
      <c r="D208" s="355"/>
      <c r="E208" s="356"/>
      <c r="F208" s="356"/>
      <c r="G208" s="358"/>
      <c r="H208" s="358"/>
    </row>
    <row r="209" spans="1:8" ht="13.5">
      <c r="A209" s="348" t="s">
        <v>298</v>
      </c>
      <c r="B209" s="241" t="s">
        <v>299</v>
      </c>
      <c r="C209" s="355"/>
      <c r="D209" s="355"/>
      <c r="E209" s="356"/>
      <c r="F209" s="356"/>
      <c r="G209" s="358"/>
      <c r="H209" s="358">
        <v>95557.95</v>
      </c>
    </row>
    <row r="210" spans="1:8" ht="13.5">
      <c r="A210" s="241"/>
      <c r="B210" s="241" t="s">
        <v>10</v>
      </c>
      <c r="C210" s="355"/>
      <c r="D210" s="355"/>
      <c r="E210" s="356"/>
      <c r="F210" s="356"/>
      <c r="G210" s="358">
        <v>95557.95</v>
      </c>
      <c r="H210" s="358"/>
    </row>
    <row r="211" spans="1:8" ht="13.5">
      <c r="A211" s="241"/>
      <c r="B211" s="241"/>
      <c r="C211" s="350"/>
      <c r="D211" s="350"/>
      <c r="E211" s="351"/>
      <c r="F211" s="351"/>
      <c r="G211" s="352"/>
      <c r="H211" s="352"/>
    </row>
    <row r="212" spans="1:8" ht="13.5">
      <c r="A212" s="241" t="s">
        <v>234</v>
      </c>
      <c r="B212" s="241" t="s">
        <v>235</v>
      </c>
      <c r="C212" s="355">
        <v>245520.78</v>
      </c>
      <c r="D212" s="355">
        <v>133549.9</v>
      </c>
      <c r="E212" s="356">
        <v>251000</v>
      </c>
      <c r="F212" s="356">
        <v>130700</v>
      </c>
      <c r="G212" s="358">
        <v>260893</v>
      </c>
      <c r="H212" s="358">
        <v>143649.55</v>
      </c>
    </row>
    <row r="213" spans="1:8" ht="13.5">
      <c r="A213" s="241"/>
      <c r="B213" s="241" t="s">
        <v>10</v>
      </c>
      <c r="C213" s="355"/>
      <c r="D213" s="355">
        <v>111970.88</v>
      </c>
      <c r="E213" s="356"/>
      <c r="F213" s="356">
        <v>120300</v>
      </c>
      <c r="G213" s="358"/>
      <c r="H213" s="358">
        <v>117243.45</v>
      </c>
    </row>
    <row r="214" spans="1:8" ht="13.5">
      <c r="A214" s="241"/>
      <c r="B214" s="241"/>
      <c r="C214" s="350"/>
      <c r="D214" s="350"/>
      <c r="E214" s="351"/>
      <c r="F214" s="351"/>
      <c r="G214" s="352"/>
      <c r="H214" s="352"/>
    </row>
    <row r="215" spans="1:8" ht="13.5">
      <c r="A215" s="241" t="s">
        <v>236</v>
      </c>
      <c r="B215" s="241" t="s">
        <v>237</v>
      </c>
      <c r="C215" s="355">
        <v>258787.25</v>
      </c>
      <c r="D215" s="355">
        <v>43866</v>
      </c>
      <c r="E215" s="356">
        <v>446000</v>
      </c>
      <c r="F215" s="356">
        <v>108000</v>
      </c>
      <c r="G215" s="358">
        <v>733195.34</v>
      </c>
      <c r="H215" s="358">
        <v>121545.54</v>
      </c>
    </row>
    <row r="216" spans="1:8" ht="13.5">
      <c r="A216" s="241"/>
      <c r="B216" s="241" t="s">
        <v>10</v>
      </c>
      <c r="C216" s="355"/>
      <c r="D216" s="355">
        <v>214921.25</v>
      </c>
      <c r="E216" s="356"/>
      <c r="F216" s="356">
        <v>338000</v>
      </c>
      <c r="G216" s="358"/>
      <c r="H216" s="358">
        <v>611649.8</v>
      </c>
    </row>
    <row r="217" spans="1:8" ht="13.5">
      <c r="A217" s="241"/>
      <c r="B217" s="241"/>
      <c r="C217" s="350"/>
      <c r="D217" s="350"/>
      <c r="E217" s="351"/>
      <c r="F217" s="351"/>
      <c r="G217" s="352"/>
      <c r="H217" s="352"/>
    </row>
    <row r="218" spans="1:8" ht="13.5">
      <c r="A218" s="241" t="s">
        <v>238</v>
      </c>
      <c r="B218" s="241" t="s">
        <v>239</v>
      </c>
      <c r="C218" s="355">
        <v>313645.06</v>
      </c>
      <c r="D218" s="355"/>
      <c r="E218" s="356"/>
      <c r="F218" s="356"/>
      <c r="G218" s="358">
        <v>139510.01</v>
      </c>
      <c r="H218" s="358"/>
    </row>
    <row r="219" spans="1:8" ht="13.5">
      <c r="A219" s="241"/>
      <c r="B219" s="241" t="s">
        <v>10</v>
      </c>
      <c r="C219" s="355"/>
      <c r="D219" s="355">
        <v>313645.06</v>
      </c>
      <c r="E219" s="356"/>
      <c r="F219" s="356"/>
      <c r="G219" s="358"/>
      <c r="H219" s="358">
        <v>139510.01</v>
      </c>
    </row>
    <row r="220" spans="1:8" ht="13.5">
      <c r="A220" s="241"/>
      <c r="B220" s="241"/>
      <c r="C220" s="350"/>
      <c r="D220" s="350"/>
      <c r="E220" s="351"/>
      <c r="F220" s="351"/>
      <c r="G220" s="350"/>
      <c r="H220" s="350"/>
    </row>
    <row r="221" spans="1:8" ht="13.5">
      <c r="A221" s="241"/>
      <c r="B221" s="241"/>
      <c r="C221" s="350"/>
      <c r="D221" s="350"/>
      <c r="E221" s="351"/>
      <c r="F221" s="351"/>
      <c r="G221" s="350"/>
      <c r="H221" s="350"/>
    </row>
    <row r="222" spans="1:8" ht="13.5">
      <c r="A222" s="241"/>
      <c r="B222" s="241"/>
      <c r="C222" s="350"/>
      <c r="D222" s="350"/>
      <c r="E222" s="351"/>
      <c r="F222" s="351"/>
      <c r="G222" s="350"/>
      <c r="H222" s="350"/>
    </row>
    <row r="223" spans="1:8" ht="13.5">
      <c r="A223" s="241"/>
      <c r="B223" s="241"/>
      <c r="C223" s="350"/>
      <c r="D223" s="350"/>
      <c r="E223" s="351"/>
      <c r="F223" s="351"/>
      <c r="G223" s="350"/>
      <c r="H223" s="350"/>
    </row>
    <row r="224" spans="1:8" ht="13.5">
      <c r="A224" s="241"/>
      <c r="B224" s="241"/>
      <c r="C224" s="350"/>
      <c r="D224" s="350"/>
      <c r="E224" s="351"/>
      <c r="F224" s="351"/>
      <c r="G224" s="350"/>
      <c r="H224" s="350"/>
    </row>
    <row r="225" spans="1:8" ht="13.5">
      <c r="A225" s="241"/>
      <c r="B225" s="241"/>
      <c r="C225" s="350"/>
      <c r="D225" s="350"/>
      <c r="E225" s="351"/>
      <c r="F225" s="351"/>
      <c r="G225" s="350"/>
      <c r="H225" s="350"/>
    </row>
    <row r="226" spans="1:8" ht="13.5">
      <c r="A226" s="241"/>
      <c r="B226" s="241"/>
      <c r="C226" s="350"/>
      <c r="D226" s="350"/>
      <c r="E226" s="351"/>
      <c r="F226" s="351"/>
      <c r="G226" s="350"/>
      <c r="H226" s="350"/>
    </row>
    <row r="227" spans="1:8" ht="13.5">
      <c r="A227" s="241"/>
      <c r="B227" s="241"/>
      <c r="C227" s="350"/>
      <c r="D227" s="350"/>
      <c r="E227" s="351"/>
      <c r="F227" s="351"/>
      <c r="G227" s="350"/>
      <c r="H227" s="350"/>
    </row>
    <row r="228" spans="1:8" ht="13.5">
      <c r="A228" s="241"/>
      <c r="B228" s="241"/>
      <c r="C228" s="350"/>
      <c r="D228" s="350"/>
      <c r="E228" s="351"/>
      <c r="F228" s="351"/>
      <c r="G228" s="350"/>
      <c r="H228" s="350"/>
    </row>
    <row r="229" spans="1:8" ht="13.5">
      <c r="A229" s="241"/>
      <c r="B229" s="241"/>
      <c r="C229" s="350"/>
      <c r="D229" s="350"/>
      <c r="E229" s="351"/>
      <c r="F229" s="351"/>
      <c r="G229" s="350"/>
      <c r="H229" s="350"/>
    </row>
    <row r="230" spans="1:8" ht="13.5">
      <c r="A230" s="241"/>
      <c r="B230" s="241"/>
      <c r="C230" s="350"/>
      <c r="D230" s="350"/>
      <c r="E230" s="351"/>
      <c r="F230" s="351"/>
      <c r="G230" s="350"/>
      <c r="H230" s="350"/>
    </row>
  </sheetData>
  <sheetProtection/>
  <mergeCells count="4">
    <mergeCell ref="C4:D4"/>
    <mergeCell ref="E4:F4"/>
    <mergeCell ref="G4:H4"/>
    <mergeCell ref="C1:H1"/>
  </mergeCells>
  <printOptions/>
  <pageMargins left="0.7" right="0.7" top="0.75" bottom="0.75" header="0.3" footer="0.3"/>
  <pageSetup horizontalDpi="1200" verticalDpi="1200" orientation="landscape" paperSize="9" scale="95" r:id="rId1"/>
  <rowBreaks count="5" manualBreakCount="5">
    <brk id="30" max="255" man="1"/>
    <brk id="99" max="255" man="1"/>
    <brk id="129" max="255" man="1"/>
    <brk id="165" max="255" man="1"/>
    <brk id="2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25">
      <selection activeCell="G95" sqref="G95:H110"/>
    </sheetView>
  </sheetViews>
  <sheetFormatPr defaultColWidth="11.421875" defaultRowHeight="12.75"/>
  <cols>
    <col min="1" max="1" width="6.421875" style="0" customWidth="1"/>
    <col min="2" max="2" width="34.421875" style="0" bestFit="1" customWidth="1"/>
    <col min="3" max="4" width="13.8515625" style="360" bestFit="1" customWidth="1"/>
    <col min="5" max="6" width="15.8515625" style="0" bestFit="1" customWidth="1"/>
    <col min="7" max="8" width="13.8515625" style="371" bestFit="1" customWidth="1"/>
  </cols>
  <sheetData>
    <row r="1" spans="3:8" ht="15">
      <c r="C1" s="398" t="s">
        <v>16</v>
      </c>
      <c r="D1" s="398"/>
      <c r="E1" s="398"/>
      <c r="F1" s="398"/>
      <c r="G1" s="398"/>
      <c r="H1" s="398"/>
    </row>
    <row r="2" spans="7:8" ht="12.75">
      <c r="G2" s="360"/>
      <c r="H2" s="360"/>
    </row>
    <row r="3" spans="1:8" ht="12.75">
      <c r="A3" s="5" t="s">
        <v>295</v>
      </c>
      <c r="G3" s="360"/>
      <c r="H3" s="360"/>
    </row>
    <row r="4" spans="2:8" ht="12.75">
      <c r="B4" s="243"/>
      <c r="C4" s="395" t="s">
        <v>281</v>
      </c>
      <c r="D4" s="395"/>
      <c r="E4" s="396" t="s">
        <v>293</v>
      </c>
      <c r="F4" s="396"/>
      <c r="G4" s="397" t="s">
        <v>294</v>
      </c>
      <c r="H4" s="397"/>
    </row>
    <row r="5" spans="1:8" ht="12.75">
      <c r="A5" s="15" t="s">
        <v>43</v>
      </c>
      <c r="B5" s="244"/>
      <c r="C5" s="361" t="s">
        <v>38</v>
      </c>
      <c r="D5" s="361" t="s">
        <v>39</v>
      </c>
      <c r="E5" s="245" t="s">
        <v>38</v>
      </c>
      <c r="F5" s="245" t="s">
        <v>39</v>
      </c>
      <c r="G5" s="248" t="s">
        <v>38</v>
      </c>
      <c r="H5" s="248" t="s">
        <v>39</v>
      </c>
    </row>
    <row r="6" spans="1:8" ht="12.75">
      <c r="A6" s="246"/>
      <c r="B6" s="246"/>
      <c r="C6" s="362">
        <f>C9+C21+C27+C32+C39+C50+C55+C60</f>
        <v>541461.8999999999</v>
      </c>
      <c r="D6" s="362">
        <f>D9+D21+D27+D32+D39+D50+D55+D60</f>
        <v>363514.14999999997</v>
      </c>
      <c r="E6" s="247">
        <v>2327000</v>
      </c>
      <c r="F6" s="247">
        <v>93000</v>
      </c>
      <c r="G6" s="249">
        <f>G9+G21+G27+G32+G39+G50+G55+G60</f>
        <v>2465803.59</v>
      </c>
      <c r="H6" s="249">
        <f>H9+H21+H27+H32+H39+H50+H55+H60</f>
        <v>221208.25</v>
      </c>
    </row>
    <row r="7" spans="1:8" ht="12.75">
      <c r="A7" s="246"/>
      <c r="B7" s="14" t="s">
        <v>280</v>
      </c>
      <c r="C7" s="362"/>
      <c r="D7" s="362">
        <f>C6-D6</f>
        <v>177947.74999999994</v>
      </c>
      <c r="E7" s="247"/>
      <c r="F7" s="247">
        <v>2234000</v>
      </c>
      <c r="G7" s="249"/>
      <c r="H7" s="249">
        <f>G6-H6</f>
        <v>2244595.34</v>
      </c>
    </row>
    <row r="8" spans="1:8" ht="12.75">
      <c r="A8" s="244"/>
      <c r="B8" s="244"/>
      <c r="C8" s="361"/>
      <c r="D8" s="361"/>
      <c r="E8" s="245"/>
      <c r="F8" s="245"/>
      <c r="G8" s="248"/>
      <c r="H8" s="248"/>
    </row>
    <row r="9" spans="1:8" ht="12.75">
      <c r="A9" s="369" t="s">
        <v>124</v>
      </c>
      <c r="B9" s="369" t="s">
        <v>8</v>
      </c>
      <c r="C9" s="365">
        <v>95544.85</v>
      </c>
      <c r="D9" s="365">
        <v>1796.55</v>
      </c>
      <c r="E9" s="366">
        <v>595000</v>
      </c>
      <c r="F9" s="366"/>
      <c r="G9" s="372">
        <v>98900.6</v>
      </c>
      <c r="H9" s="372"/>
    </row>
    <row r="10" spans="1:8" ht="12.75">
      <c r="A10" s="370"/>
      <c r="B10" s="370"/>
      <c r="C10" s="367"/>
      <c r="D10" s="367"/>
      <c r="E10" s="368"/>
      <c r="F10" s="368"/>
      <c r="G10" s="373"/>
      <c r="H10" s="373"/>
    </row>
    <row r="11" spans="1:8" ht="12.75">
      <c r="A11" s="369" t="s">
        <v>19</v>
      </c>
      <c r="B11" s="369" t="s">
        <v>284</v>
      </c>
      <c r="C11" s="365">
        <v>95544.85</v>
      </c>
      <c r="D11" s="365">
        <v>1796.55</v>
      </c>
      <c r="E11" s="366">
        <v>60000</v>
      </c>
      <c r="F11" s="366"/>
      <c r="G11" s="372">
        <v>63900.6</v>
      </c>
      <c r="H11" s="372"/>
    </row>
    <row r="12" spans="1:8" ht="12.75">
      <c r="A12" s="370" t="s">
        <v>241</v>
      </c>
      <c r="B12" s="370" t="s">
        <v>285</v>
      </c>
      <c r="C12" s="367">
        <v>95544.85</v>
      </c>
      <c r="D12" s="367"/>
      <c r="E12" s="368">
        <v>60000</v>
      </c>
      <c r="F12" s="368"/>
      <c r="G12" s="373">
        <v>63900.6</v>
      </c>
      <c r="H12" s="373"/>
    </row>
    <row r="13" spans="1:8" ht="12.75">
      <c r="A13" s="370" t="s">
        <v>286</v>
      </c>
      <c r="B13" s="370" t="s">
        <v>287</v>
      </c>
      <c r="C13" s="367"/>
      <c r="D13" s="367">
        <v>1796.55</v>
      </c>
      <c r="E13" s="368"/>
      <c r="F13" s="368"/>
      <c r="G13" s="373"/>
      <c r="H13" s="373"/>
    </row>
    <row r="14" spans="1:8" ht="12.75">
      <c r="A14" s="370"/>
      <c r="B14" s="370"/>
      <c r="C14" s="367"/>
      <c r="D14" s="367"/>
      <c r="E14" s="368"/>
      <c r="F14" s="368"/>
      <c r="G14" s="373"/>
      <c r="H14" s="373"/>
    </row>
    <row r="15" spans="1:8" ht="12.75">
      <c r="A15" s="369" t="s">
        <v>21</v>
      </c>
      <c r="B15" s="369" t="s">
        <v>130</v>
      </c>
      <c r="C15" s="365"/>
      <c r="D15" s="365"/>
      <c r="E15" s="366">
        <v>500000</v>
      </c>
      <c r="F15" s="366"/>
      <c r="G15" s="372"/>
      <c r="H15" s="372"/>
    </row>
    <row r="16" spans="1:8" ht="12.75">
      <c r="A16" s="370" t="s">
        <v>241</v>
      </c>
      <c r="B16" s="370" t="s">
        <v>285</v>
      </c>
      <c r="C16" s="367"/>
      <c r="D16" s="367"/>
      <c r="E16" s="368">
        <v>500000</v>
      </c>
      <c r="F16" s="368"/>
      <c r="G16" s="373"/>
      <c r="H16" s="373"/>
    </row>
    <row r="17" spans="1:8" ht="12.75">
      <c r="A17" s="370"/>
      <c r="B17" s="370"/>
      <c r="C17" s="367"/>
      <c r="D17" s="367"/>
      <c r="E17" s="368"/>
      <c r="F17" s="368"/>
      <c r="G17" s="373"/>
      <c r="H17" s="373"/>
    </row>
    <row r="18" spans="1:8" ht="12.75">
      <c r="A18" s="369" t="s">
        <v>301</v>
      </c>
      <c r="B18" s="369" t="s">
        <v>302</v>
      </c>
      <c r="C18" s="365"/>
      <c r="D18" s="365"/>
      <c r="E18" s="366">
        <v>35000</v>
      </c>
      <c r="F18" s="366"/>
      <c r="G18" s="372">
        <v>35000</v>
      </c>
      <c r="H18" s="372"/>
    </row>
    <row r="19" spans="1:8" ht="12.75">
      <c r="A19" s="370" t="s">
        <v>241</v>
      </c>
      <c r="B19" s="370" t="s">
        <v>285</v>
      </c>
      <c r="C19" s="367"/>
      <c r="D19" s="367"/>
      <c r="E19" s="368">
        <v>35000</v>
      </c>
      <c r="F19" s="368"/>
      <c r="G19" s="373">
        <v>35000</v>
      </c>
      <c r="H19" s="373"/>
    </row>
    <row r="20" spans="1:8" ht="12.75">
      <c r="A20" s="370"/>
      <c r="B20" s="370"/>
      <c r="C20" s="367"/>
      <c r="D20" s="367"/>
      <c r="E20" s="368"/>
      <c r="F20" s="368"/>
      <c r="G20" s="373"/>
      <c r="H20" s="373"/>
    </row>
    <row r="21" spans="1:8" ht="12.75">
      <c r="A21" s="369" t="s">
        <v>240</v>
      </c>
      <c r="B21" s="369" t="s">
        <v>23</v>
      </c>
      <c r="C21" s="365"/>
      <c r="D21" s="365"/>
      <c r="E21" s="366">
        <v>70000</v>
      </c>
      <c r="F21" s="366"/>
      <c r="G21" s="372">
        <v>72019.55</v>
      </c>
      <c r="H21" s="372"/>
    </row>
    <row r="22" spans="1:8" ht="12.75">
      <c r="A22" s="370"/>
      <c r="B22" s="370"/>
      <c r="C22" s="367"/>
      <c r="D22" s="367"/>
      <c r="E22" s="368"/>
      <c r="F22" s="368"/>
      <c r="G22" s="373"/>
      <c r="H22" s="373"/>
    </row>
    <row r="23" spans="1:8" ht="12.75">
      <c r="A23" s="369" t="s">
        <v>138</v>
      </c>
      <c r="B23" s="369" t="s">
        <v>303</v>
      </c>
      <c r="C23" s="365"/>
      <c r="D23" s="365"/>
      <c r="E23" s="366">
        <v>70000</v>
      </c>
      <c r="F23" s="366"/>
      <c r="G23" s="372">
        <v>72019.55</v>
      </c>
      <c r="H23" s="372"/>
    </row>
    <row r="24" spans="1:8" ht="12.75">
      <c r="A24" s="370" t="s">
        <v>242</v>
      </c>
      <c r="B24" s="370" t="s">
        <v>304</v>
      </c>
      <c r="C24" s="367"/>
      <c r="D24" s="367"/>
      <c r="E24" s="368">
        <v>70000</v>
      </c>
      <c r="F24" s="368"/>
      <c r="G24" s="373">
        <v>72019.55</v>
      </c>
      <c r="H24" s="373"/>
    </row>
    <row r="25" spans="1:8" ht="12.75">
      <c r="A25" s="370"/>
      <c r="B25" s="370" t="s">
        <v>297</v>
      </c>
      <c r="C25" s="367"/>
      <c r="D25" s="367"/>
      <c r="E25" s="368"/>
      <c r="F25" s="368"/>
      <c r="G25" s="373"/>
      <c r="H25" s="373"/>
    </row>
    <row r="26" spans="1:8" ht="12.75">
      <c r="A26" s="370"/>
      <c r="B26" s="370"/>
      <c r="C26" s="367"/>
      <c r="D26" s="367"/>
      <c r="E26" s="368"/>
      <c r="F26" s="368"/>
      <c r="G26" s="373"/>
      <c r="H26" s="373"/>
    </row>
    <row r="27" spans="1:8" ht="12.75">
      <c r="A27" s="369" t="s">
        <v>14</v>
      </c>
      <c r="B27" s="369" t="s">
        <v>24</v>
      </c>
      <c r="C27" s="365"/>
      <c r="D27" s="365"/>
      <c r="E27" s="366"/>
      <c r="F27" s="366"/>
      <c r="G27" s="372">
        <v>20000</v>
      </c>
      <c r="H27" s="372"/>
    </row>
    <row r="28" spans="1:8" ht="12.75">
      <c r="A28" s="370"/>
      <c r="B28" s="370"/>
      <c r="C28" s="367"/>
      <c r="D28" s="367"/>
      <c r="E28" s="368"/>
      <c r="F28" s="368"/>
      <c r="G28" s="373"/>
      <c r="H28" s="373"/>
    </row>
    <row r="29" spans="1:8" ht="12.75">
      <c r="A29" s="369" t="s">
        <v>305</v>
      </c>
      <c r="B29" s="369" t="s">
        <v>306</v>
      </c>
      <c r="C29" s="365"/>
      <c r="D29" s="365"/>
      <c r="E29" s="366"/>
      <c r="F29" s="366"/>
      <c r="G29" s="372">
        <v>20000</v>
      </c>
      <c r="H29" s="372"/>
    </row>
    <row r="30" spans="1:8" ht="12.75">
      <c r="A30" s="370" t="s">
        <v>307</v>
      </c>
      <c r="B30" s="370" t="s">
        <v>308</v>
      </c>
      <c r="C30" s="367"/>
      <c r="D30" s="367"/>
      <c r="E30" s="368"/>
      <c r="F30" s="368"/>
      <c r="G30" s="373">
        <v>20000</v>
      </c>
      <c r="H30" s="373"/>
    </row>
    <row r="31" spans="1:8" ht="12.75">
      <c r="A31" s="370"/>
      <c r="B31" s="370"/>
      <c r="C31" s="367"/>
      <c r="D31" s="367"/>
      <c r="E31" s="368"/>
      <c r="F31" s="368"/>
      <c r="G31" s="373"/>
      <c r="H31" s="373"/>
    </row>
    <row r="32" spans="1:8" ht="12.75">
      <c r="A32" s="369" t="s">
        <v>145</v>
      </c>
      <c r="B32" s="369" t="s">
        <v>25</v>
      </c>
      <c r="C32" s="365">
        <v>10381.35</v>
      </c>
      <c r="D32" s="365"/>
      <c r="E32" s="366">
        <v>105000</v>
      </c>
      <c r="F32" s="366">
        <v>53000</v>
      </c>
      <c r="G32" s="372">
        <v>109076.8</v>
      </c>
      <c r="H32" s="372">
        <v>55800</v>
      </c>
    </row>
    <row r="33" spans="1:8" ht="12.75">
      <c r="A33" s="370"/>
      <c r="B33" s="370"/>
      <c r="C33" s="367"/>
      <c r="D33" s="367"/>
      <c r="E33" s="368"/>
      <c r="F33" s="368"/>
      <c r="G33" s="373"/>
      <c r="H33" s="373"/>
    </row>
    <row r="34" spans="1:8" ht="12.75">
      <c r="A34" s="369" t="s">
        <v>152</v>
      </c>
      <c r="B34" s="369" t="s">
        <v>153</v>
      </c>
      <c r="C34" s="365">
        <v>10381.35</v>
      </c>
      <c r="D34" s="365"/>
      <c r="E34" s="366">
        <v>105000</v>
      </c>
      <c r="F34" s="366">
        <v>53000</v>
      </c>
      <c r="G34" s="372">
        <v>109076.8</v>
      </c>
      <c r="H34" s="372">
        <v>55800</v>
      </c>
    </row>
    <row r="35" spans="1:8" ht="12.75">
      <c r="A35" s="370" t="s">
        <v>309</v>
      </c>
      <c r="B35" s="370" t="s">
        <v>310</v>
      </c>
      <c r="C35" s="367"/>
      <c r="D35" s="367"/>
      <c r="E35" s="368">
        <v>30000</v>
      </c>
      <c r="F35" s="368"/>
      <c r="G35" s="373">
        <v>30000</v>
      </c>
      <c r="H35" s="373"/>
    </row>
    <row r="36" spans="1:8" ht="12.75">
      <c r="A36" s="370" t="s">
        <v>242</v>
      </c>
      <c r="B36" s="370" t="s">
        <v>277</v>
      </c>
      <c r="C36" s="367">
        <v>10381.35</v>
      </c>
      <c r="D36" s="367"/>
      <c r="E36" s="368">
        <v>75000</v>
      </c>
      <c r="F36" s="368"/>
      <c r="G36" s="373">
        <v>79076.8</v>
      </c>
      <c r="H36" s="373"/>
    </row>
    <row r="37" spans="1:8" ht="12.75">
      <c r="A37" s="370" t="s">
        <v>278</v>
      </c>
      <c r="B37" s="370" t="s">
        <v>279</v>
      </c>
      <c r="C37" s="367"/>
      <c r="D37" s="367"/>
      <c r="E37" s="368"/>
      <c r="F37" s="368">
        <v>53000</v>
      </c>
      <c r="G37" s="373"/>
      <c r="H37" s="373">
        <v>55800</v>
      </c>
    </row>
    <row r="38" spans="1:8" ht="12.75">
      <c r="A38" s="370"/>
      <c r="B38" s="370"/>
      <c r="C38" s="367"/>
      <c r="D38" s="367"/>
      <c r="E38" s="368"/>
      <c r="F38" s="368"/>
      <c r="G38" s="373"/>
      <c r="H38" s="373"/>
    </row>
    <row r="39" spans="1:8" ht="12.75">
      <c r="A39" s="369" t="s">
        <v>156</v>
      </c>
      <c r="B39" s="369" t="s">
        <v>26</v>
      </c>
      <c r="C39" s="365">
        <v>46280.05</v>
      </c>
      <c r="D39" s="365"/>
      <c r="E39" s="366">
        <v>133000</v>
      </c>
      <c r="F39" s="366"/>
      <c r="G39" s="372">
        <v>317908.65</v>
      </c>
      <c r="H39" s="372">
        <v>95057.05</v>
      </c>
    </row>
    <row r="40" spans="1:8" ht="12.75">
      <c r="A40" s="370"/>
      <c r="B40" s="370"/>
      <c r="C40" s="367"/>
      <c r="D40" s="367"/>
      <c r="E40" s="368"/>
      <c r="F40" s="368"/>
      <c r="G40" s="373"/>
      <c r="H40" s="373"/>
    </row>
    <row r="41" spans="1:8" ht="12.75">
      <c r="A41" s="369" t="s">
        <v>157</v>
      </c>
      <c r="B41" s="369" t="s">
        <v>158</v>
      </c>
      <c r="C41" s="365">
        <v>34082.45</v>
      </c>
      <c r="D41" s="365"/>
      <c r="E41" s="366">
        <v>133000</v>
      </c>
      <c r="F41" s="366"/>
      <c r="G41" s="372">
        <v>110045.8</v>
      </c>
      <c r="H41" s="372"/>
    </row>
    <row r="42" spans="1:8" ht="12.75">
      <c r="A42" s="370" t="s">
        <v>242</v>
      </c>
      <c r="B42" s="370" t="s">
        <v>40</v>
      </c>
      <c r="C42" s="367">
        <v>34082.45</v>
      </c>
      <c r="D42" s="367"/>
      <c r="E42" s="368">
        <v>133000</v>
      </c>
      <c r="F42" s="368"/>
      <c r="G42" s="373">
        <v>110045.8</v>
      </c>
      <c r="H42" s="373"/>
    </row>
    <row r="43" spans="1:8" ht="12.75">
      <c r="A43" s="370"/>
      <c r="B43" s="370"/>
      <c r="C43" s="367"/>
      <c r="D43" s="367"/>
      <c r="E43" s="368"/>
      <c r="F43" s="368"/>
      <c r="G43" s="373"/>
      <c r="H43" s="373"/>
    </row>
    <row r="44" spans="1:8" ht="12.75">
      <c r="A44" s="369" t="s">
        <v>159</v>
      </c>
      <c r="B44" s="369" t="s">
        <v>243</v>
      </c>
      <c r="C44" s="365">
        <v>12197.6</v>
      </c>
      <c r="D44" s="365"/>
      <c r="E44" s="366"/>
      <c r="F44" s="366"/>
      <c r="G44" s="372">
        <v>207862.85</v>
      </c>
      <c r="H44" s="372">
        <v>95057.05</v>
      </c>
    </row>
    <row r="45" spans="1:8" ht="12.75">
      <c r="A45" s="370" t="s">
        <v>311</v>
      </c>
      <c r="B45" s="370" t="s">
        <v>312</v>
      </c>
      <c r="C45" s="367"/>
      <c r="D45" s="367"/>
      <c r="E45" s="368"/>
      <c r="F45" s="368"/>
      <c r="G45" s="373">
        <v>190615</v>
      </c>
      <c r="H45" s="373"/>
    </row>
    <row r="46" spans="1:8" ht="12.75">
      <c r="A46" s="370" t="s">
        <v>242</v>
      </c>
      <c r="B46" s="370" t="s">
        <v>40</v>
      </c>
      <c r="C46" s="367">
        <v>12197.6</v>
      </c>
      <c r="D46" s="367"/>
      <c r="E46" s="368"/>
      <c r="F46" s="368"/>
      <c r="G46" s="373">
        <v>17247.85</v>
      </c>
      <c r="H46" s="373"/>
    </row>
    <row r="47" spans="1:8" ht="12.75">
      <c r="A47" s="370" t="s">
        <v>313</v>
      </c>
      <c r="B47" s="370" t="s">
        <v>314</v>
      </c>
      <c r="C47" s="367"/>
      <c r="D47" s="367"/>
      <c r="E47" s="368"/>
      <c r="F47" s="368"/>
      <c r="G47" s="373"/>
      <c r="H47" s="373">
        <v>95057.05</v>
      </c>
    </row>
    <row r="48" spans="1:8" ht="12.75">
      <c r="A48" s="370"/>
      <c r="B48" s="370" t="s">
        <v>34</v>
      </c>
      <c r="C48" s="367"/>
      <c r="D48" s="367"/>
      <c r="E48" s="368"/>
      <c r="F48" s="368"/>
      <c r="G48" s="373"/>
      <c r="H48" s="373"/>
    </row>
    <row r="49" spans="1:8" ht="12.75">
      <c r="A49" s="370"/>
      <c r="B49" s="370"/>
      <c r="C49" s="367"/>
      <c r="D49" s="367"/>
      <c r="E49" s="368"/>
      <c r="F49" s="368"/>
      <c r="G49" s="373"/>
      <c r="H49" s="373"/>
    </row>
    <row r="50" spans="1:8" ht="12.75">
      <c r="A50" s="369" t="s">
        <v>168</v>
      </c>
      <c r="B50" s="369" t="s">
        <v>27</v>
      </c>
      <c r="C50" s="365">
        <v>34129.65</v>
      </c>
      <c r="D50" s="365"/>
      <c r="E50" s="366">
        <v>12000</v>
      </c>
      <c r="F50" s="366"/>
      <c r="G50" s="372">
        <v>-704.45</v>
      </c>
      <c r="H50" s="372"/>
    </row>
    <row r="51" spans="1:8" ht="12.75">
      <c r="A51" s="370"/>
      <c r="B51" s="370"/>
      <c r="C51" s="367"/>
      <c r="D51" s="367"/>
      <c r="E51" s="368"/>
      <c r="F51" s="368"/>
      <c r="G51" s="373"/>
      <c r="H51" s="373"/>
    </row>
    <row r="52" spans="1:8" ht="12.75">
      <c r="A52" s="369" t="s">
        <v>179</v>
      </c>
      <c r="B52" s="369" t="s">
        <v>180</v>
      </c>
      <c r="C52" s="365">
        <v>34129.65</v>
      </c>
      <c r="D52" s="365"/>
      <c r="E52" s="366">
        <v>12000</v>
      </c>
      <c r="F52" s="366"/>
      <c r="G52" s="372">
        <v>-704.45</v>
      </c>
      <c r="H52" s="372"/>
    </row>
    <row r="53" spans="1:8" ht="12.75">
      <c r="A53" s="370" t="s">
        <v>242</v>
      </c>
      <c r="B53" s="370" t="s">
        <v>40</v>
      </c>
      <c r="C53" s="367">
        <v>34129.65</v>
      </c>
      <c r="D53" s="367"/>
      <c r="E53" s="368">
        <v>12000</v>
      </c>
      <c r="F53" s="368"/>
      <c r="G53" s="373">
        <v>-704.45</v>
      </c>
      <c r="H53" s="373"/>
    </row>
    <row r="54" spans="1:8" ht="12.75">
      <c r="A54" s="370"/>
      <c r="B54" s="370"/>
      <c r="C54" s="367"/>
      <c r="D54" s="367"/>
      <c r="E54" s="368"/>
      <c r="F54" s="368"/>
      <c r="G54" s="373"/>
      <c r="H54" s="373"/>
    </row>
    <row r="55" spans="1:8" ht="12.75">
      <c r="A55" s="369" t="s">
        <v>187</v>
      </c>
      <c r="B55" s="369" t="s">
        <v>28</v>
      </c>
      <c r="C55" s="365">
        <v>67542.4</v>
      </c>
      <c r="D55" s="365"/>
      <c r="E55" s="366">
        <v>700000</v>
      </c>
      <c r="F55" s="366"/>
      <c r="G55" s="372">
        <v>975705.7</v>
      </c>
      <c r="H55" s="372"/>
    </row>
    <row r="56" spans="1:8" ht="12.75">
      <c r="A56" s="370"/>
      <c r="B56" s="370"/>
      <c r="C56" s="367"/>
      <c r="D56" s="367"/>
      <c r="E56" s="368"/>
      <c r="F56" s="368"/>
      <c r="G56" s="373"/>
      <c r="H56" s="373"/>
    </row>
    <row r="57" spans="1:8" ht="12.75">
      <c r="A57" s="369" t="s">
        <v>188</v>
      </c>
      <c r="B57" s="369" t="s">
        <v>189</v>
      </c>
      <c r="C57" s="365">
        <v>67542.4</v>
      </c>
      <c r="D57" s="365"/>
      <c r="E57" s="366">
        <v>700000</v>
      </c>
      <c r="F57" s="366"/>
      <c r="G57" s="372">
        <v>975705.7</v>
      </c>
      <c r="H57" s="372"/>
    </row>
    <row r="58" spans="1:8" ht="12.75">
      <c r="A58" s="370" t="s">
        <v>244</v>
      </c>
      <c r="B58" s="370" t="s">
        <v>31</v>
      </c>
      <c r="C58" s="367">
        <v>67542.4</v>
      </c>
      <c r="D58" s="367"/>
      <c r="E58" s="368">
        <v>700000</v>
      </c>
      <c r="F58" s="368"/>
      <c r="G58" s="373">
        <v>975705.7</v>
      </c>
      <c r="H58" s="373"/>
    </row>
    <row r="59" spans="1:8" ht="12.75">
      <c r="A59" s="370"/>
      <c r="B59" s="370"/>
      <c r="C59" s="367"/>
      <c r="D59" s="367"/>
      <c r="E59" s="368"/>
      <c r="F59" s="368"/>
      <c r="G59" s="373"/>
      <c r="H59" s="373"/>
    </row>
    <row r="60" spans="1:8" ht="12.75">
      <c r="A60" s="369" t="s">
        <v>192</v>
      </c>
      <c r="B60" s="369" t="s">
        <v>29</v>
      </c>
      <c r="C60" s="365">
        <v>287583.6</v>
      </c>
      <c r="D60" s="365">
        <v>361717.6</v>
      </c>
      <c r="E60" s="366">
        <v>712000</v>
      </c>
      <c r="F60" s="366">
        <v>40000</v>
      </c>
      <c r="G60" s="372">
        <v>872896.74</v>
      </c>
      <c r="H60" s="372">
        <v>70351.2</v>
      </c>
    </row>
    <row r="61" spans="1:8" ht="12.75">
      <c r="A61" s="370"/>
      <c r="B61" s="370"/>
      <c r="C61" s="367"/>
      <c r="D61" s="367"/>
      <c r="E61" s="368"/>
      <c r="F61" s="368"/>
      <c r="G61" s="373"/>
      <c r="H61" s="373"/>
    </row>
    <row r="62" spans="1:8" ht="12.75">
      <c r="A62" s="369" t="s">
        <v>195</v>
      </c>
      <c r="B62" s="369" t="s">
        <v>196</v>
      </c>
      <c r="C62" s="365">
        <v>97822.4</v>
      </c>
      <c r="D62" s="365">
        <v>180822.4</v>
      </c>
      <c r="E62" s="366">
        <v>258000</v>
      </c>
      <c r="F62" s="366">
        <v>20000</v>
      </c>
      <c r="G62" s="372">
        <v>463393.7</v>
      </c>
      <c r="H62" s="372">
        <v>38163.6</v>
      </c>
    </row>
    <row r="63" spans="1:8" ht="12.75">
      <c r="A63" s="370" t="s">
        <v>244</v>
      </c>
      <c r="B63" s="370" t="s">
        <v>31</v>
      </c>
      <c r="C63" s="367">
        <v>9948.5</v>
      </c>
      <c r="D63" s="367"/>
      <c r="E63" s="368">
        <v>258000</v>
      </c>
      <c r="F63" s="368"/>
      <c r="G63" s="373">
        <v>459353.35</v>
      </c>
      <c r="H63" s="373"/>
    </row>
    <row r="64" spans="1:8" ht="12.75">
      <c r="A64" s="370" t="s">
        <v>246</v>
      </c>
      <c r="B64" s="370" t="s">
        <v>276</v>
      </c>
      <c r="C64" s="367">
        <v>14529</v>
      </c>
      <c r="D64" s="367"/>
      <c r="E64" s="368"/>
      <c r="F64" s="368"/>
      <c r="G64" s="373">
        <v>4040.35</v>
      </c>
      <c r="H64" s="373"/>
    </row>
    <row r="65" spans="1:8" ht="12.75">
      <c r="A65" s="370" t="s">
        <v>288</v>
      </c>
      <c r="B65" s="370" t="s">
        <v>289</v>
      </c>
      <c r="C65" s="367">
        <v>73344.9</v>
      </c>
      <c r="D65" s="367"/>
      <c r="E65" s="368"/>
      <c r="F65" s="368"/>
      <c r="G65" s="373"/>
      <c r="H65" s="373"/>
    </row>
    <row r="66" spans="1:8" ht="12.75">
      <c r="A66" s="370"/>
      <c r="B66" s="370" t="s">
        <v>290</v>
      </c>
      <c r="C66" s="367"/>
      <c r="D66" s="367"/>
      <c r="E66" s="368"/>
      <c r="F66" s="368"/>
      <c r="G66" s="373"/>
      <c r="H66" s="373"/>
    </row>
    <row r="67" spans="1:8" ht="12.75">
      <c r="A67" s="370" t="s">
        <v>245</v>
      </c>
      <c r="B67" s="370" t="s">
        <v>41</v>
      </c>
      <c r="C67" s="367"/>
      <c r="D67" s="367">
        <v>180822.4</v>
      </c>
      <c r="E67" s="368"/>
      <c r="F67" s="368">
        <v>20000</v>
      </c>
      <c r="G67" s="373"/>
      <c r="H67" s="373">
        <v>38163.6</v>
      </c>
    </row>
    <row r="68" spans="1:8" ht="12.75">
      <c r="A68" s="370"/>
      <c r="B68" s="370"/>
      <c r="C68" s="367"/>
      <c r="D68" s="367"/>
      <c r="E68" s="368"/>
      <c r="F68" s="368"/>
      <c r="G68" s="373"/>
      <c r="H68" s="373"/>
    </row>
    <row r="69" spans="1:8" ht="12.75">
      <c r="A69" s="369" t="s">
        <v>197</v>
      </c>
      <c r="B69" s="369" t="s">
        <v>198</v>
      </c>
      <c r="C69" s="365">
        <v>189761.2</v>
      </c>
      <c r="D69" s="365">
        <v>180895.2</v>
      </c>
      <c r="E69" s="366">
        <v>254000</v>
      </c>
      <c r="F69" s="366">
        <v>20000</v>
      </c>
      <c r="G69" s="372">
        <v>409503.04</v>
      </c>
      <c r="H69" s="372">
        <v>32187.6</v>
      </c>
    </row>
    <row r="70" spans="1:8" ht="12.75">
      <c r="A70" s="370" t="s">
        <v>244</v>
      </c>
      <c r="B70" s="370" t="s">
        <v>31</v>
      </c>
      <c r="C70" s="367">
        <v>174044.4</v>
      </c>
      <c r="D70" s="367"/>
      <c r="E70" s="368">
        <v>250000</v>
      </c>
      <c r="F70" s="368"/>
      <c r="G70" s="373">
        <v>409503.04</v>
      </c>
      <c r="H70" s="373"/>
    </row>
    <row r="71" spans="1:8" ht="12.75">
      <c r="A71" s="370" t="s">
        <v>242</v>
      </c>
      <c r="B71" s="370" t="s">
        <v>40</v>
      </c>
      <c r="C71" s="367"/>
      <c r="D71" s="367"/>
      <c r="E71" s="368">
        <v>4000</v>
      </c>
      <c r="F71" s="368"/>
      <c r="G71" s="373"/>
      <c r="H71" s="373"/>
    </row>
    <row r="72" spans="1:8" ht="12.75">
      <c r="A72" s="370" t="s">
        <v>246</v>
      </c>
      <c r="B72" s="370" t="s">
        <v>36</v>
      </c>
      <c r="C72" s="367">
        <v>15716.8</v>
      </c>
      <c r="D72" s="367"/>
      <c r="E72" s="368"/>
      <c r="F72" s="368"/>
      <c r="G72" s="373"/>
      <c r="H72" s="373"/>
    </row>
    <row r="73" spans="1:8" ht="12.75">
      <c r="A73" s="370" t="s">
        <v>245</v>
      </c>
      <c r="B73" s="370" t="s">
        <v>42</v>
      </c>
      <c r="C73" s="367"/>
      <c r="D73" s="367">
        <v>174995.8</v>
      </c>
      <c r="E73" s="368"/>
      <c r="F73" s="368">
        <v>20000</v>
      </c>
      <c r="G73" s="373"/>
      <c r="H73" s="373">
        <v>32187.6</v>
      </c>
    </row>
    <row r="74" spans="1:8" ht="12.75">
      <c r="A74" s="370" t="s">
        <v>278</v>
      </c>
      <c r="B74" s="370" t="s">
        <v>279</v>
      </c>
      <c r="C74" s="367"/>
      <c r="D74" s="367">
        <v>5114.2</v>
      </c>
      <c r="E74" s="368"/>
      <c r="F74" s="368"/>
      <c r="G74" s="373"/>
      <c r="H74" s="373"/>
    </row>
    <row r="75" spans="1:8" ht="12.75">
      <c r="A75" s="370" t="s">
        <v>247</v>
      </c>
      <c r="B75" s="370" t="s">
        <v>32</v>
      </c>
      <c r="C75" s="367"/>
      <c r="D75" s="367">
        <v>785.2</v>
      </c>
      <c r="E75" s="368"/>
      <c r="F75" s="368"/>
      <c r="G75" s="373"/>
      <c r="H75" s="373"/>
    </row>
    <row r="76" spans="1:8" ht="12.75">
      <c r="A76" s="370"/>
      <c r="B76" s="370"/>
      <c r="C76" s="367"/>
      <c r="D76" s="367"/>
      <c r="E76" s="368"/>
      <c r="F76" s="368"/>
      <c r="G76" s="373"/>
      <c r="H76" s="373"/>
    </row>
    <row r="77" spans="1:8" ht="12.75">
      <c r="A77" s="369" t="s">
        <v>199</v>
      </c>
      <c r="B77" s="369" t="s">
        <v>200</v>
      </c>
      <c r="C77" s="365"/>
      <c r="D77" s="365"/>
      <c r="E77" s="366">
        <v>100000</v>
      </c>
      <c r="F77" s="366"/>
      <c r="G77" s="372"/>
      <c r="H77" s="372"/>
    </row>
    <row r="78" spans="1:8" ht="12.75">
      <c r="A78" s="370" t="s">
        <v>241</v>
      </c>
      <c r="B78" s="370" t="s">
        <v>285</v>
      </c>
      <c r="C78" s="367"/>
      <c r="D78" s="367"/>
      <c r="E78" s="368">
        <v>100000</v>
      </c>
      <c r="F78" s="368"/>
      <c r="G78" s="373"/>
      <c r="H78" s="373"/>
    </row>
    <row r="79" spans="1:8" ht="12.75">
      <c r="A79" s="370"/>
      <c r="B79" s="370"/>
      <c r="C79" s="367"/>
      <c r="D79" s="367"/>
      <c r="E79" s="368"/>
      <c r="F79" s="368"/>
      <c r="G79" s="373"/>
      <c r="H79" s="373"/>
    </row>
    <row r="80" spans="1:8" ht="12.75">
      <c r="A80" s="369" t="s">
        <v>207</v>
      </c>
      <c r="B80" s="369" t="s">
        <v>208</v>
      </c>
      <c r="C80" s="365"/>
      <c r="D80" s="365"/>
      <c r="E80" s="366">
        <v>100000</v>
      </c>
      <c r="F80" s="366"/>
      <c r="G80" s="372"/>
      <c r="H80" s="372"/>
    </row>
    <row r="81" spans="1:8" ht="12.75">
      <c r="A81" s="370" t="s">
        <v>246</v>
      </c>
      <c r="B81" s="370" t="s">
        <v>276</v>
      </c>
      <c r="C81" s="367"/>
      <c r="D81" s="367"/>
      <c r="E81" s="368">
        <v>100000</v>
      </c>
      <c r="F81" s="368"/>
      <c r="G81" s="373"/>
      <c r="H81" s="373"/>
    </row>
    <row r="82" spans="1:8" ht="12.75">
      <c r="A82" s="370"/>
      <c r="B82" s="370"/>
      <c r="C82" s="367"/>
      <c r="D82" s="367"/>
      <c r="E82" s="368"/>
      <c r="F82" s="368"/>
      <c r="G82" s="373"/>
      <c r="H82" s="373"/>
    </row>
    <row r="83" spans="1:8" ht="12.75">
      <c r="A83" s="246"/>
      <c r="B83" s="246"/>
      <c r="C83" s="364"/>
      <c r="D83" s="364"/>
      <c r="E83" s="247"/>
      <c r="F83" s="247"/>
      <c r="G83" s="374"/>
      <c r="H83" s="374"/>
    </row>
    <row r="84" spans="1:8" ht="12.75">
      <c r="A84" s="244"/>
      <c r="B84" s="244"/>
      <c r="C84" s="399" t="s">
        <v>281</v>
      </c>
      <c r="D84" s="399"/>
      <c r="E84" s="400" t="s">
        <v>293</v>
      </c>
      <c r="F84" s="400"/>
      <c r="G84" s="401" t="s">
        <v>294</v>
      </c>
      <c r="H84" s="401"/>
    </row>
    <row r="85" spans="1:8" ht="12.75">
      <c r="A85" s="246" t="s">
        <v>292</v>
      </c>
      <c r="B85" s="244"/>
      <c r="C85" s="363" t="s">
        <v>38</v>
      </c>
      <c r="D85" s="363" t="s">
        <v>39</v>
      </c>
      <c r="E85" s="245" t="s">
        <v>38</v>
      </c>
      <c r="F85" s="245" t="s">
        <v>39</v>
      </c>
      <c r="G85" s="375" t="s">
        <v>38</v>
      </c>
      <c r="H85" s="375" t="s">
        <v>39</v>
      </c>
    </row>
    <row r="86" spans="1:8" ht="12.75">
      <c r="A86" s="244"/>
      <c r="B86" s="244"/>
      <c r="C86" s="362">
        <v>1000</v>
      </c>
      <c r="D86" s="362"/>
      <c r="E86" s="247">
        <v>175000</v>
      </c>
      <c r="F86" s="247"/>
      <c r="G86" s="249">
        <v>339182.4</v>
      </c>
      <c r="H86" s="249">
        <v>190615</v>
      </c>
    </row>
    <row r="87" spans="1:8" ht="12.75">
      <c r="A87" s="243"/>
      <c r="B87" s="246" t="s">
        <v>119</v>
      </c>
      <c r="C87" s="362"/>
      <c r="D87" s="362">
        <v>1000</v>
      </c>
      <c r="E87" s="247"/>
      <c r="F87" s="247">
        <v>175000</v>
      </c>
      <c r="G87" s="249"/>
      <c r="H87" s="249">
        <f>G86-H86</f>
        <v>148567.40000000002</v>
      </c>
    </row>
    <row r="89" spans="1:8" ht="12.75">
      <c r="A89" s="378">
        <v>942</v>
      </c>
      <c r="B89" s="2" t="s">
        <v>235</v>
      </c>
      <c r="C89" s="381">
        <v>1000</v>
      </c>
      <c r="D89" s="381"/>
      <c r="E89" s="2">
        <v>175000</v>
      </c>
      <c r="F89" s="2"/>
      <c r="G89" s="379">
        <v>339182.4</v>
      </c>
      <c r="H89" s="380"/>
    </row>
    <row r="90" spans="1:8" ht="12.75">
      <c r="A90" s="377">
        <v>7010</v>
      </c>
      <c r="B90" t="s">
        <v>291</v>
      </c>
      <c r="C90" s="382">
        <v>1000</v>
      </c>
      <c r="D90" s="382"/>
      <c r="E90" s="383">
        <v>100000</v>
      </c>
      <c r="F90" s="383"/>
      <c r="G90" s="376">
        <v>74000</v>
      </c>
      <c r="H90" s="376"/>
    </row>
    <row r="91" spans="1:8" ht="12.75">
      <c r="A91" s="377">
        <v>7020</v>
      </c>
      <c r="B91" s="5" t="s">
        <v>315</v>
      </c>
      <c r="C91" s="382"/>
      <c r="D91" s="382"/>
      <c r="E91" s="383">
        <v>75000</v>
      </c>
      <c r="F91" s="383"/>
      <c r="G91" s="376">
        <v>74567.4</v>
      </c>
      <c r="H91" s="376"/>
    </row>
    <row r="92" spans="1:8" ht="12.75">
      <c r="A92" s="377">
        <v>7040</v>
      </c>
      <c r="B92" s="5" t="s">
        <v>316</v>
      </c>
      <c r="C92" s="382"/>
      <c r="D92" s="382"/>
      <c r="E92" s="383"/>
      <c r="F92" s="383"/>
      <c r="G92" s="376">
        <v>95057.05</v>
      </c>
      <c r="H92" s="376"/>
    </row>
    <row r="93" spans="1:8" ht="12.75">
      <c r="A93" s="377">
        <v>7920</v>
      </c>
      <c r="B93" s="5" t="s">
        <v>317</v>
      </c>
      <c r="C93" s="382"/>
      <c r="D93" s="382"/>
      <c r="E93" s="383"/>
      <c r="F93" s="383"/>
      <c r="G93" s="376">
        <v>95557.95</v>
      </c>
      <c r="H93" s="376"/>
    </row>
    <row r="94" spans="1:8" ht="12.75">
      <c r="A94" s="377">
        <v>8040</v>
      </c>
      <c r="B94" s="5" t="s">
        <v>316</v>
      </c>
      <c r="C94" s="382"/>
      <c r="D94" s="382"/>
      <c r="E94" s="383"/>
      <c r="F94" s="383"/>
      <c r="G94" s="376"/>
      <c r="H94" s="376">
        <v>190615</v>
      </c>
    </row>
    <row r="95" spans="3:8" ht="12.75">
      <c r="C95" s="382"/>
      <c r="D95" s="382"/>
      <c r="E95" s="383"/>
      <c r="F95" s="383"/>
      <c r="G95" s="382"/>
      <c r="H95" s="382"/>
    </row>
    <row r="96" spans="3:8" ht="12.75">
      <c r="C96" s="382"/>
      <c r="D96" s="382"/>
      <c r="E96" s="383"/>
      <c r="F96" s="383"/>
      <c r="G96" s="382"/>
      <c r="H96" s="382"/>
    </row>
    <row r="97" spans="5:8" ht="12.75">
      <c r="E97" s="383"/>
      <c r="F97" s="383"/>
      <c r="G97" s="382"/>
      <c r="H97" s="382"/>
    </row>
    <row r="98" spans="7:8" ht="12.75">
      <c r="G98" s="360"/>
      <c r="H98" s="360"/>
    </row>
    <row r="99" spans="7:8" ht="12.75">
      <c r="G99" s="360"/>
      <c r="H99" s="360"/>
    </row>
    <row r="100" spans="7:8" ht="12.75">
      <c r="G100" s="360"/>
      <c r="H100" s="360"/>
    </row>
    <row r="101" spans="7:8" ht="12.75">
      <c r="G101" s="360"/>
      <c r="H101" s="360"/>
    </row>
    <row r="102" spans="7:8" ht="12.75">
      <c r="G102" s="360"/>
      <c r="H102" s="360"/>
    </row>
    <row r="103" spans="7:8" ht="12.75">
      <c r="G103" s="360"/>
      <c r="H103" s="360"/>
    </row>
    <row r="104" spans="7:8" ht="12.75">
      <c r="G104" s="360"/>
      <c r="H104" s="360"/>
    </row>
    <row r="105" spans="7:8" ht="12.75">
      <c r="G105" s="360"/>
      <c r="H105" s="360"/>
    </row>
    <row r="106" spans="7:8" ht="12.75">
      <c r="G106" s="360"/>
      <c r="H106" s="360"/>
    </row>
    <row r="107" spans="7:8" ht="12.75">
      <c r="G107" s="360"/>
      <c r="H107" s="360"/>
    </row>
    <row r="108" spans="7:8" ht="12.75">
      <c r="G108" s="360"/>
      <c r="H108" s="360"/>
    </row>
    <row r="109" spans="7:8" ht="12.75">
      <c r="G109" s="360"/>
      <c r="H109" s="360"/>
    </row>
    <row r="110" spans="7:8" ht="12.75">
      <c r="G110" s="360"/>
      <c r="H110" s="360"/>
    </row>
  </sheetData>
  <sheetProtection/>
  <mergeCells count="7">
    <mergeCell ref="C4:D4"/>
    <mergeCell ref="E4:F4"/>
    <mergeCell ref="G4:H4"/>
    <mergeCell ref="C1:H1"/>
    <mergeCell ref="C84:D84"/>
    <mergeCell ref="E84:F84"/>
    <mergeCell ref="G84:H84"/>
  </mergeCells>
  <printOptions/>
  <pageMargins left="0.7" right="0.7" top="0.787401575" bottom="0.787401575" header="0.3" footer="0.3"/>
  <pageSetup horizontalDpi="1200" verticalDpi="1200" orientation="landscape" paperSize="9" r:id="rId1"/>
  <rowBreaks count="2" manualBreakCount="2">
    <brk id="37" max="255" man="1"/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79">
      <selection activeCell="A91" sqref="A91:IV91"/>
    </sheetView>
  </sheetViews>
  <sheetFormatPr defaultColWidth="11.421875" defaultRowHeight="12.75"/>
  <cols>
    <col min="1" max="2" width="16.7109375" style="0" customWidth="1"/>
    <col min="3" max="3" width="1.8515625" style="0" customWidth="1"/>
    <col min="4" max="4" width="40.140625" style="0" customWidth="1"/>
    <col min="5" max="6" width="13.28125" style="0" customWidth="1"/>
    <col min="7" max="8" width="16.7109375" style="7" customWidth="1"/>
  </cols>
  <sheetData>
    <row r="1" spans="4:8" ht="15">
      <c r="D1" s="300" t="s">
        <v>17</v>
      </c>
      <c r="E1" s="8"/>
      <c r="F1" s="8"/>
      <c r="H1" s="105"/>
    </row>
    <row r="3" ht="12.75">
      <c r="A3" s="5" t="s">
        <v>295</v>
      </c>
    </row>
    <row r="5" ht="13.5" thickBot="1"/>
    <row r="6" spans="1:8" ht="23.25" customHeight="1">
      <c r="A6" s="31" t="s">
        <v>52</v>
      </c>
      <c r="B6" s="32"/>
      <c r="C6" s="1"/>
      <c r="D6" s="1"/>
      <c r="E6" s="1"/>
      <c r="F6" s="76"/>
      <c r="G6" s="57" t="s">
        <v>53</v>
      </c>
      <c r="H6" s="116"/>
    </row>
    <row r="7" spans="1:8" s="33" customFormat="1" ht="19.5" customHeight="1">
      <c r="A7" s="54" t="s">
        <v>54</v>
      </c>
      <c r="B7" s="55" t="s">
        <v>55</v>
      </c>
      <c r="C7" s="56"/>
      <c r="D7" s="56"/>
      <c r="E7" s="56"/>
      <c r="F7" s="56"/>
      <c r="G7" s="58" t="s">
        <v>54</v>
      </c>
      <c r="H7" s="117" t="s">
        <v>55</v>
      </c>
    </row>
    <row r="8" spans="1:8" s="33" customFormat="1" ht="6" customHeight="1">
      <c r="A8" s="51"/>
      <c r="B8" s="52"/>
      <c r="C8" s="53"/>
      <c r="D8" s="53"/>
      <c r="E8" s="53"/>
      <c r="F8" s="53"/>
      <c r="G8" s="59"/>
      <c r="H8" s="118"/>
    </row>
    <row r="9" spans="1:8" ht="15">
      <c r="A9" s="36"/>
      <c r="B9" s="39"/>
      <c r="C9" s="34"/>
      <c r="D9" s="35" t="s">
        <v>96</v>
      </c>
      <c r="E9" s="35"/>
      <c r="F9" s="35"/>
      <c r="G9" s="60"/>
      <c r="H9" s="119"/>
    </row>
    <row r="10" spans="1:8" ht="6" customHeight="1">
      <c r="A10" s="36"/>
      <c r="B10" s="39"/>
      <c r="C10" s="34"/>
      <c r="D10" s="35"/>
      <c r="E10" s="35"/>
      <c r="F10" s="35"/>
      <c r="G10" s="60"/>
      <c r="H10" s="119"/>
    </row>
    <row r="11" spans="1:8" ht="12.75">
      <c r="A11" s="36"/>
      <c r="B11" s="39"/>
      <c r="C11" s="34"/>
      <c r="D11" s="40" t="s">
        <v>56</v>
      </c>
      <c r="E11" s="40"/>
      <c r="F11" s="40"/>
      <c r="G11" s="60"/>
      <c r="H11" s="119"/>
    </row>
    <row r="12" spans="1:8" ht="12.75">
      <c r="A12" s="36">
        <v>4459840.72</v>
      </c>
      <c r="B12" s="39"/>
      <c r="C12" s="34"/>
      <c r="D12" s="41" t="s">
        <v>57</v>
      </c>
      <c r="E12" s="41"/>
      <c r="F12" s="41"/>
      <c r="G12" s="60">
        <v>6000506.67</v>
      </c>
      <c r="H12" s="119"/>
    </row>
    <row r="13" spans="1:8" ht="12.75">
      <c r="A13" s="36">
        <v>3538501.33</v>
      </c>
      <c r="B13" s="39"/>
      <c r="C13" s="34"/>
      <c r="D13" s="41" t="s">
        <v>58</v>
      </c>
      <c r="E13" s="41"/>
      <c r="F13" s="41"/>
      <c r="G13" s="60">
        <v>3235158.4</v>
      </c>
      <c r="H13" s="119"/>
    </row>
    <row r="14" spans="1:8" ht="12.75">
      <c r="A14" s="36">
        <v>6093730.65</v>
      </c>
      <c r="B14" s="39"/>
      <c r="C14" s="34"/>
      <c r="D14" s="41" t="s">
        <v>59</v>
      </c>
      <c r="E14" s="41"/>
      <c r="F14" s="41"/>
      <c r="G14" s="60">
        <v>5901439.6</v>
      </c>
      <c r="H14" s="119"/>
    </row>
    <row r="15" spans="1:8" ht="12.75">
      <c r="A15" s="36"/>
      <c r="B15" s="39"/>
      <c r="C15" s="34"/>
      <c r="D15" s="41" t="s">
        <v>60</v>
      </c>
      <c r="E15" s="41"/>
      <c r="F15" s="41"/>
      <c r="G15" s="60"/>
      <c r="H15" s="119"/>
    </row>
    <row r="16" spans="1:8" ht="6" customHeight="1">
      <c r="A16" s="37"/>
      <c r="B16" s="42"/>
      <c r="C16" s="34"/>
      <c r="D16" s="41"/>
      <c r="E16" s="41"/>
      <c r="F16" s="41"/>
      <c r="G16" s="110"/>
      <c r="H16" s="120"/>
    </row>
    <row r="17" spans="1:8" ht="12.75">
      <c r="A17" s="36">
        <f>SUM(A12:A16)</f>
        <v>14092072.7</v>
      </c>
      <c r="B17" s="39"/>
      <c r="C17" s="34"/>
      <c r="D17" s="43" t="s">
        <v>98</v>
      </c>
      <c r="E17" s="43"/>
      <c r="F17" s="43"/>
      <c r="G17" s="60">
        <f>SUM(G12:G16)</f>
        <v>15137104.67</v>
      </c>
      <c r="H17" s="119"/>
    </row>
    <row r="18" spans="1:8" ht="6" customHeight="1">
      <c r="A18" s="38"/>
      <c r="B18" s="44"/>
      <c r="C18" s="34"/>
      <c r="D18" s="43"/>
      <c r="E18" s="43"/>
      <c r="F18" s="43"/>
      <c r="G18" s="111"/>
      <c r="H18" s="121"/>
    </row>
    <row r="19" spans="1:8" ht="6" customHeight="1">
      <c r="A19" s="36"/>
      <c r="B19" s="39"/>
      <c r="C19" s="34"/>
      <c r="D19" s="34"/>
      <c r="E19" s="34"/>
      <c r="F19" s="34"/>
      <c r="G19" s="60"/>
      <c r="H19" s="119"/>
    </row>
    <row r="20" spans="1:8" ht="12.75">
      <c r="A20" s="36"/>
      <c r="B20" s="39"/>
      <c r="C20" s="34"/>
      <c r="D20" s="45" t="s">
        <v>61</v>
      </c>
      <c r="E20" s="45"/>
      <c r="F20" s="45"/>
      <c r="G20" s="60"/>
      <c r="H20" s="119"/>
    </row>
    <row r="21" spans="1:8" ht="12.75">
      <c r="A21" s="36">
        <v>849000</v>
      </c>
      <c r="B21" s="39"/>
      <c r="C21" s="34"/>
      <c r="D21" s="46" t="s">
        <v>62</v>
      </c>
      <c r="E21" s="46"/>
      <c r="F21" s="46"/>
      <c r="G21" s="60">
        <v>2474000</v>
      </c>
      <c r="H21" s="119"/>
    </row>
    <row r="22" spans="1:8" ht="12.75">
      <c r="A22" s="36"/>
      <c r="B22" s="39"/>
      <c r="C22" s="34"/>
      <c r="D22" s="41" t="s">
        <v>63</v>
      </c>
      <c r="E22" s="41"/>
      <c r="F22" s="41"/>
      <c r="G22" s="60">
        <v>191000</v>
      </c>
      <c r="H22" s="119"/>
    </row>
    <row r="23" spans="1:8" ht="12.75">
      <c r="A23" s="36">
        <v>1105000</v>
      </c>
      <c r="B23" s="39"/>
      <c r="C23" s="34"/>
      <c r="D23" s="41" t="s">
        <v>64</v>
      </c>
      <c r="E23" s="41"/>
      <c r="F23" s="41"/>
      <c r="G23" s="60">
        <v>1107000</v>
      </c>
      <c r="H23" s="119"/>
    </row>
    <row r="24" spans="1:8" ht="12.75">
      <c r="A24" s="36">
        <v>48000</v>
      </c>
      <c r="B24" s="39"/>
      <c r="C24" s="34"/>
      <c r="D24" s="41" t="s">
        <v>65</v>
      </c>
      <c r="E24" s="41"/>
      <c r="F24" s="41"/>
      <c r="G24" s="60">
        <v>45000</v>
      </c>
      <c r="H24" s="119"/>
    </row>
    <row r="25" spans="1:8" ht="6" customHeight="1">
      <c r="A25" s="37"/>
      <c r="B25" s="42"/>
      <c r="C25" s="34"/>
      <c r="D25" s="41"/>
      <c r="E25" s="41"/>
      <c r="F25" s="41"/>
      <c r="G25" s="110"/>
      <c r="H25" s="120"/>
    </row>
    <row r="26" spans="1:8" ht="12.75">
      <c r="A26" s="36">
        <f>SUM(A21:A25)</f>
        <v>2002000</v>
      </c>
      <c r="B26" s="39"/>
      <c r="C26" s="34"/>
      <c r="D26" s="43" t="s">
        <v>97</v>
      </c>
      <c r="E26" s="43"/>
      <c r="F26" s="43"/>
      <c r="G26" s="60">
        <f>SUM(G21:G25)</f>
        <v>3817000</v>
      </c>
      <c r="H26" s="119"/>
    </row>
    <row r="27" spans="1:8" ht="6" customHeight="1">
      <c r="A27" s="38"/>
      <c r="B27" s="44"/>
      <c r="C27" s="34"/>
      <c r="D27" s="34"/>
      <c r="E27" s="34"/>
      <c r="F27" s="34"/>
      <c r="G27" s="111"/>
      <c r="H27" s="121"/>
    </row>
    <row r="28" spans="1:8" ht="6" customHeight="1">
      <c r="A28" s="36"/>
      <c r="B28" s="39"/>
      <c r="C28" s="34"/>
      <c r="D28" s="34"/>
      <c r="E28" s="34"/>
      <c r="F28" s="34"/>
      <c r="G28" s="60"/>
      <c r="H28" s="119"/>
    </row>
    <row r="29" spans="1:8" ht="12.75">
      <c r="A29" s="36"/>
      <c r="B29" s="39"/>
      <c r="C29" s="34"/>
      <c r="D29" s="40" t="s">
        <v>66</v>
      </c>
      <c r="E29" s="40"/>
      <c r="F29" s="40"/>
      <c r="G29" s="60"/>
      <c r="H29" s="119"/>
    </row>
    <row r="30" spans="1:8" ht="12.75">
      <c r="A30" s="36"/>
      <c r="B30" s="39"/>
      <c r="C30" s="47"/>
      <c r="D30" s="41" t="s">
        <v>67</v>
      </c>
      <c r="E30" s="41"/>
      <c r="F30" s="41"/>
      <c r="G30" s="60"/>
      <c r="H30" s="119"/>
    </row>
    <row r="31" spans="1:8" ht="6" customHeight="1">
      <c r="A31" s="37"/>
      <c r="B31" s="42"/>
      <c r="C31" s="47"/>
      <c r="D31" s="41"/>
      <c r="E31" s="41"/>
      <c r="F31" s="41"/>
      <c r="G31" s="110"/>
      <c r="H31" s="120"/>
    </row>
    <row r="32" spans="1:8" ht="12.75">
      <c r="A32" s="36"/>
      <c r="B32" s="39"/>
      <c r="C32" s="47"/>
      <c r="D32" s="43" t="s">
        <v>99</v>
      </c>
      <c r="E32" s="43"/>
      <c r="F32" s="43"/>
      <c r="G32" s="60"/>
      <c r="H32" s="119"/>
    </row>
    <row r="33" spans="1:8" ht="6" customHeight="1">
      <c r="A33" s="38"/>
      <c r="B33" s="44"/>
      <c r="C33" s="47"/>
      <c r="D33" s="43"/>
      <c r="E33" s="43"/>
      <c r="F33" s="43"/>
      <c r="G33" s="111"/>
      <c r="H33" s="121"/>
    </row>
    <row r="34" spans="1:8" ht="6" customHeight="1">
      <c r="A34" s="36"/>
      <c r="B34" s="39"/>
      <c r="C34" s="34"/>
      <c r="D34" s="41"/>
      <c r="E34" s="41"/>
      <c r="F34" s="41"/>
      <c r="G34" s="60"/>
      <c r="H34" s="119"/>
    </row>
    <row r="35" spans="1:8" ht="12.75">
      <c r="A35" s="36"/>
      <c r="B35" s="39"/>
      <c r="C35" s="34"/>
      <c r="D35" s="40" t="s">
        <v>68</v>
      </c>
      <c r="E35" s="40"/>
      <c r="F35" s="40"/>
      <c r="G35" s="60"/>
      <c r="H35" s="119"/>
    </row>
    <row r="36" spans="1:8" ht="12.75">
      <c r="A36" s="36"/>
      <c r="B36" s="39"/>
      <c r="C36" s="34"/>
      <c r="D36" s="41" t="s">
        <v>69</v>
      </c>
      <c r="E36" s="41"/>
      <c r="F36" s="41"/>
      <c r="G36" s="60"/>
      <c r="H36" s="119"/>
    </row>
    <row r="37" spans="1:8" ht="6" customHeight="1">
      <c r="A37" s="37"/>
      <c r="B37" s="42"/>
      <c r="C37" s="47"/>
      <c r="D37" s="41"/>
      <c r="E37" s="41"/>
      <c r="F37" s="41"/>
      <c r="G37" s="110"/>
      <c r="H37" s="120"/>
    </row>
    <row r="38" spans="1:8" ht="12.75">
      <c r="A38" s="36"/>
      <c r="B38" s="39"/>
      <c r="C38" s="47"/>
      <c r="D38" s="43" t="s">
        <v>100</v>
      </c>
      <c r="E38" s="43"/>
      <c r="F38" s="43"/>
      <c r="G38" s="60"/>
      <c r="H38" s="119"/>
    </row>
    <row r="39" spans="1:8" ht="6" customHeight="1">
      <c r="A39" s="38"/>
      <c r="B39" s="44"/>
      <c r="C39" s="34"/>
      <c r="D39" s="41"/>
      <c r="E39" s="41"/>
      <c r="F39" s="41"/>
      <c r="G39" s="111"/>
      <c r="H39" s="121"/>
    </row>
    <row r="40" spans="1:8" ht="6" customHeight="1">
      <c r="A40" s="36"/>
      <c r="B40" s="39"/>
      <c r="C40" s="34"/>
      <c r="D40" s="41"/>
      <c r="E40" s="41"/>
      <c r="F40" s="41"/>
      <c r="G40" s="60"/>
      <c r="H40" s="119"/>
    </row>
    <row r="41" spans="1:8" s="2" customFormat="1" ht="12.75">
      <c r="A41" s="48">
        <f>SUM(A38+A32+A26+A17)</f>
        <v>16094072.7</v>
      </c>
      <c r="B41" s="49"/>
      <c r="C41" s="50"/>
      <c r="D41" s="40" t="s">
        <v>70</v>
      </c>
      <c r="E41" s="40"/>
      <c r="F41" s="40"/>
      <c r="G41" s="106">
        <f>SUM(G38+G32+G26+G17)</f>
        <v>18954104.67</v>
      </c>
      <c r="H41" s="107"/>
    </row>
    <row r="42" spans="1:8" ht="6" customHeight="1" thickBot="1">
      <c r="A42" s="38"/>
      <c r="B42" s="44"/>
      <c r="C42" s="34"/>
      <c r="D42" s="34"/>
      <c r="E42" s="34"/>
      <c r="F42" s="34"/>
      <c r="G42" s="112"/>
      <c r="H42" s="122"/>
    </row>
    <row r="48" spans="4:6" ht="15">
      <c r="D48" s="300" t="str">
        <f>D1</f>
        <v>7. Bilanzzusammenzug</v>
      </c>
      <c r="E48" s="8"/>
      <c r="F48" s="8"/>
    </row>
    <row r="50" ht="12.75">
      <c r="A50" s="5" t="str">
        <f>A3</f>
        <v>Jahresrechnung 2011</v>
      </c>
    </row>
    <row r="52" ht="13.5" thickBot="1"/>
    <row r="53" spans="1:8" ht="23.25" customHeight="1">
      <c r="A53" s="31" t="s">
        <v>52</v>
      </c>
      <c r="B53" s="32"/>
      <c r="C53" s="1"/>
      <c r="D53" s="1"/>
      <c r="E53" s="1"/>
      <c r="F53" s="76"/>
      <c r="G53" s="57" t="s">
        <v>53</v>
      </c>
      <c r="H53" s="116"/>
    </row>
    <row r="54" spans="1:8" ht="19.5" customHeight="1">
      <c r="A54" s="54" t="s">
        <v>54</v>
      </c>
      <c r="B54" s="55" t="s">
        <v>55</v>
      </c>
      <c r="C54" s="56"/>
      <c r="D54" s="56"/>
      <c r="E54" s="56"/>
      <c r="F54" s="56"/>
      <c r="G54" s="58" t="s">
        <v>54</v>
      </c>
      <c r="H54" s="117" t="s">
        <v>55</v>
      </c>
    </row>
    <row r="55" spans="1:8" ht="6" customHeight="1">
      <c r="A55" s="51"/>
      <c r="B55" s="52"/>
      <c r="C55" s="53"/>
      <c r="D55" s="53"/>
      <c r="E55" s="53"/>
      <c r="F55" s="53"/>
      <c r="G55" s="59"/>
      <c r="H55" s="118"/>
    </row>
    <row r="56" spans="1:8" ht="15">
      <c r="A56" s="36"/>
      <c r="B56" s="39"/>
      <c r="C56" s="34"/>
      <c r="D56" s="35" t="s">
        <v>71</v>
      </c>
      <c r="E56" s="35"/>
      <c r="F56" s="35"/>
      <c r="G56" s="60"/>
      <c r="H56" s="119"/>
    </row>
    <row r="57" spans="1:8" ht="6" customHeight="1">
      <c r="A57" s="36"/>
      <c r="B57" s="39"/>
      <c r="C57" s="34"/>
      <c r="D57" s="35"/>
      <c r="E57" s="35"/>
      <c r="F57" s="35"/>
      <c r="G57" s="60"/>
      <c r="H57" s="119"/>
    </row>
    <row r="58" spans="1:8" ht="12.75">
      <c r="A58" s="36"/>
      <c r="B58" s="39"/>
      <c r="C58" s="34"/>
      <c r="D58" s="40" t="s">
        <v>101</v>
      </c>
      <c r="E58" s="40"/>
      <c r="F58" s="40"/>
      <c r="G58" s="60"/>
      <c r="H58" s="119"/>
    </row>
    <row r="59" spans="1:8" ht="12.75">
      <c r="A59" s="36"/>
      <c r="B59" s="39">
        <v>2007994.64</v>
      </c>
      <c r="C59" s="34"/>
      <c r="D59" s="41" t="s">
        <v>73</v>
      </c>
      <c r="E59" s="41"/>
      <c r="F59" s="41"/>
      <c r="G59" s="61"/>
      <c r="H59" s="123">
        <v>2548355.91</v>
      </c>
    </row>
    <row r="60" spans="1:8" ht="12.75">
      <c r="A60" s="36"/>
      <c r="B60" s="39"/>
      <c r="C60" s="34"/>
      <c r="D60" s="41" t="s">
        <v>74</v>
      </c>
      <c r="E60" s="41"/>
      <c r="F60" s="41"/>
      <c r="G60" s="61"/>
      <c r="H60" s="123"/>
    </row>
    <row r="61" spans="1:8" ht="12.75">
      <c r="A61" s="36"/>
      <c r="B61" s="39">
        <v>9000000</v>
      </c>
      <c r="C61" s="34"/>
      <c r="D61" s="41" t="s">
        <v>75</v>
      </c>
      <c r="E61" s="41"/>
      <c r="F61" s="41"/>
      <c r="G61" s="61"/>
      <c r="H61" s="123">
        <v>9000000</v>
      </c>
    </row>
    <row r="62" spans="1:8" ht="12.75">
      <c r="A62" s="36"/>
      <c r="B62" s="39"/>
      <c r="C62" s="34"/>
      <c r="D62" s="41" t="s">
        <v>76</v>
      </c>
      <c r="E62" s="41"/>
      <c r="F62" s="41"/>
      <c r="G62" s="61"/>
      <c r="H62" s="123"/>
    </row>
    <row r="63" spans="1:8" ht="12.75">
      <c r="A63" s="36"/>
      <c r="B63" s="39">
        <v>38000</v>
      </c>
      <c r="C63" s="34"/>
      <c r="D63" s="41" t="s">
        <v>77</v>
      </c>
      <c r="E63" s="41"/>
      <c r="F63" s="41"/>
      <c r="G63" s="61"/>
      <c r="H63" s="123">
        <v>762117.95</v>
      </c>
    </row>
    <row r="64" spans="1:8" ht="12.75">
      <c r="A64" s="36"/>
      <c r="B64" s="39">
        <v>161878.23</v>
      </c>
      <c r="C64" s="34"/>
      <c r="D64" s="41" t="s">
        <v>78</v>
      </c>
      <c r="E64" s="41"/>
      <c r="F64" s="41"/>
      <c r="G64" s="61"/>
      <c r="H64" s="123">
        <v>76182.84</v>
      </c>
    </row>
    <row r="65" spans="1:8" ht="6" customHeight="1">
      <c r="A65" s="37"/>
      <c r="B65" s="42"/>
      <c r="C65" s="34"/>
      <c r="D65" s="41"/>
      <c r="E65" s="41"/>
      <c r="F65" s="41"/>
      <c r="G65" s="62"/>
      <c r="H65" s="124"/>
    </row>
    <row r="66" spans="1:8" ht="12.75">
      <c r="A66" s="36"/>
      <c r="B66" s="39">
        <f>SUM(B59:B65)</f>
        <v>11207872.870000001</v>
      </c>
      <c r="C66" s="34"/>
      <c r="D66" s="43" t="s">
        <v>79</v>
      </c>
      <c r="E66" s="43"/>
      <c r="F66" s="43"/>
      <c r="G66" s="61"/>
      <c r="H66" s="123">
        <f>SUM(H59:H65)</f>
        <v>12386656.7</v>
      </c>
    </row>
    <row r="67" spans="1:8" ht="6" customHeight="1">
      <c r="A67" s="38"/>
      <c r="B67" s="44"/>
      <c r="C67" s="34"/>
      <c r="D67" s="43"/>
      <c r="E67" s="43"/>
      <c r="F67" s="43"/>
      <c r="G67" s="63"/>
      <c r="H67" s="125"/>
    </row>
    <row r="68" spans="1:8" ht="6" customHeight="1">
      <c r="A68" s="36"/>
      <c r="B68" s="39"/>
      <c r="C68" s="34"/>
      <c r="D68" s="34"/>
      <c r="E68" s="34"/>
      <c r="F68" s="34"/>
      <c r="G68" s="61"/>
      <c r="H68" s="123"/>
    </row>
    <row r="69" spans="1:8" ht="12.75">
      <c r="A69" s="36"/>
      <c r="B69" s="39"/>
      <c r="C69" s="34"/>
      <c r="D69" s="45" t="s">
        <v>80</v>
      </c>
      <c r="E69" s="45"/>
      <c r="F69" s="45"/>
      <c r="G69" s="61"/>
      <c r="H69" s="123"/>
    </row>
    <row r="70" spans="1:8" s="5" customFormat="1" ht="12.75">
      <c r="A70" s="67"/>
      <c r="B70" s="68"/>
      <c r="C70" s="69"/>
      <c r="D70" s="46" t="s">
        <v>44</v>
      </c>
      <c r="E70" s="46"/>
      <c r="F70" s="46"/>
      <c r="G70" s="108"/>
      <c r="H70" s="126"/>
    </row>
    <row r="71" spans="1:8" s="5" customFormat="1" ht="12.75">
      <c r="A71" s="67"/>
      <c r="B71" s="68"/>
      <c r="C71" s="69"/>
      <c r="D71" s="46" t="s">
        <v>45</v>
      </c>
      <c r="E71" s="46"/>
      <c r="F71" s="46"/>
      <c r="G71" s="108"/>
      <c r="H71" s="126"/>
    </row>
    <row r="72" spans="1:8" s="5" customFormat="1" ht="12.75">
      <c r="A72" s="67"/>
      <c r="B72" s="68"/>
      <c r="C72" s="69"/>
      <c r="D72" s="46" t="s">
        <v>46</v>
      </c>
      <c r="E72" s="46"/>
      <c r="F72" s="46"/>
      <c r="G72" s="108"/>
      <c r="H72" s="126"/>
    </row>
    <row r="73" spans="1:8" s="5" customFormat="1" ht="12.75">
      <c r="A73" s="67"/>
      <c r="B73" s="68"/>
      <c r="C73" s="69"/>
      <c r="D73" s="46" t="s">
        <v>47</v>
      </c>
      <c r="E73" s="46"/>
      <c r="F73" s="46"/>
      <c r="G73" s="108"/>
      <c r="H73" s="126"/>
    </row>
    <row r="74" spans="1:8" s="5" customFormat="1" ht="12.75">
      <c r="A74" s="67"/>
      <c r="B74" s="68"/>
      <c r="C74" s="69"/>
      <c r="D74" s="46" t="s">
        <v>48</v>
      </c>
      <c r="E74" s="46"/>
      <c r="F74" s="46"/>
      <c r="G74" s="108"/>
      <c r="H74" s="126"/>
    </row>
    <row r="75" spans="1:8" s="5" customFormat="1" ht="12.75">
      <c r="A75" s="67"/>
      <c r="B75" s="68"/>
      <c r="C75" s="69"/>
      <c r="D75" s="46" t="s">
        <v>49</v>
      </c>
      <c r="E75" s="46"/>
      <c r="F75" s="46"/>
      <c r="G75" s="108"/>
      <c r="H75" s="126"/>
    </row>
    <row r="76" spans="1:8" s="5" customFormat="1" ht="12.75">
      <c r="A76" s="67"/>
      <c r="B76" s="68"/>
      <c r="C76" s="69"/>
      <c r="D76" s="46" t="s">
        <v>50</v>
      </c>
      <c r="E76" s="46"/>
      <c r="F76" s="46"/>
      <c r="G76" s="108"/>
      <c r="H76" s="126"/>
    </row>
    <row r="77" spans="1:8" s="5" customFormat="1" ht="12.75">
      <c r="A77" s="67"/>
      <c r="B77" s="68">
        <v>9594.55</v>
      </c>
      <c r="C77" s="69"/>
      <c r="D77" s="46" t="s">
        <v>51</v>
      </c>
      <c r="E77" s="46"/>
      <c r="F77" s="46"/>
      <c r="G77" s="108"/>
      <c r="H77" s="126">
        <v>1059291.45</v>
      </c>
    </row>
    <row r="78" spans="1:8" ht="6" customHeight="1">
      <c r="A78" s="37"/>
      <c r="B78" s="42"/>
      <c r="C78" s="34"/>
      <c r="D78" s="41"/>
      <c r="E78" s="41"/>
      <c r="F78" s="41"/>
      <c r="G78" s="62"/>
      <c r="H78" s="124"/>
    </row>
    <row r="79" spans="1:8" ht="12.75">
      <c r="A79" s="36"/>
      <c r="B79" s="39">
        <f>SUM(B70:B77)</f>
        <v>9594.55</v>
      </c>
      <c r="C79" s="34"/>
      <c r="D79" s="43" t="s">
        <v>100</v>
      </c>
      <c r="E79" s="43"/>
      <c r="F79" s="43"/>
      <c r="G79" s="61"/>
      <c r="H79" s="123">
        <f>SUM(H70:H77)</f>
        <v>1059291.45</v>
      </c>
    </row>
    <row r="80" spans="1:8" ht="6" customHeight="1">
      <c r="A80" s="38"/>
      <c r="B80" s="44"/>
      <c r="C80" s="34"/>
      <c r="D80" s="34"/>
      <c r="E80" s="34"/>
      <c r="F80" s="34"/>
      <c r="G80" s="63"/>
      <c r="H80" s="125"/>
    </row>
    <row r="81" spans="1:8" ht="6" customHeight="1">
      <c r="A81" s="36"/>
      <c r="B81" s="39"/>
      <c r="C81" s="34"/>
      <c r="D81" s="34"/>
      <c r="E81" s="34"/>
      <c r="F81" s="34"/>
      <c r="G81" s="61"/>
      <c r="H81" s="123"/>
    </row>
    <row r="82" spans="1:8" ht="12.75">
      <c r="A82" s="36"/>
      <c r="B82" s="39"/>
      <c r="C82" s="34"/>
      <c r="D82" s="40" t="s">
        <v>81</v>
      </c>
      <c r="E82" s="40"/>
      <c r="F82" s="40"/>
      <c r="G82" s="61"/>
      <c r="H82" s="123"/>
    </row>
    <row r="83" spans="1:8" ht="12.75">
      <c r="A83" s="36"/>
      <c r="B83" s="39">
        <v>2151363.99</v>
      </c>
      <c r="C83" s="47"/>
      <c r="D83" s="41" t="s">
        <v>82</v>
      </c>
      <c r="E83" s="41"/>
      <c r="F83" s="41"/>
      <c r="G83" s="61"/>
      <c r="H83" s="123">
        <v>2643405.22</v>
      </c>
    </row>
    <row r="84" spans="1:8" ht="6" customHeight="1">
      <c r="A84" s="37"/>
      <c r="B84" s="42"/>
      <c r="C84" s="47"/>
      <c r="D84" s="41"/>
      <c r="E84" s="41"/>
      <c r="F84" s="41"/>
      <c r="G84" s="62"/>
      <c r="H84" s="124"/>
    </row>
    <row r="85" spans="1:8" ht="12.75">
      <c r="A85" s="36"/>
      <c r="B85" s="39">
        <f>B83</f>
        <v>2151363.99</v>
      </c>
      <c r="C85" s="47"/>
      <c r="D85" s="43" t="s">
        <v>99</v>
      </c>
      <c r="E85" s="43"/>
      <c r="F85" s="43"/>
      <c r="G85" s="61"/>
      <c r="H85" s="123">
        <f>H83</f>
        <v>2643405.22</v>
      </c>
    </row>
    <row r="86" spans="1:8" ht="6" customHeight="1">
      <c r="A86" s="38"/>
      <c r="B86" s="44"/>
      <c r="C86" s="47"/>
      <c r="D86" s="43"/>
      <c r="E86" s="43"/>
      <c r="F86" s="43"/>
      <c r="G86" s="63"/>
      <c r="H86" s="123"/>
    </row>
    <row r="87" spans="1:8" ht="6" customHeight="1">
      <c r="A87" s="36"/>
      <c r="B87" s="39"/>
      <c r="C87" s="34"/>
      <c r="D87" s="41"/>
      <c r="E87" s="41"/>
      <c r="F87" s="41"/>
      <c r="G87" s="61"/>
      <c r="H87" s="124"/>
    </row>
    <row r="88" spans="1:8" ht="12.75">
      <c r="A88" s="48"/>
      <c r="B88" s="49">
        <f>SUM(+B85+B79+B66)</f>
        <v>13368831.41</v>
      </c>
      <c r="C88" s="50"/>
      <c r="D88" s="40" t="s">
        <v>72</v>
      </c>
      <c r="E88" s="40"/>
      <c r="F88" s="40"/>
      <c r="G88" s="64"/>
      <c r="H88" s="127">
        <f>SUM(H85,H79,H66)</f>
        <v>16089353.37</v>
      </c>
    </row>
    <row r="89" spans="1:8" ht="6" customHeight="1" thickBot="1">
      <c r="A89" s="38"/>
      <c r="B89" s="44"/>
      <c r="C89" s="34"/>
      <c r="D89" s="34"/>
      <c r="E89" s="34"/>
      <c r="F89" s="34"/>
      <c r="G89" s="65"/>
      <c r="H89" s="122"/>
    </row>
    <row r="94" spans="4:6" ht="15">
      <c r="D94" s="300" t="str">
        <f>D1</f>
        <v>7. Bilanzzusammenzug</v>
      </c>
      <c r="E94" s="8"/>
      <c r="F94" s="8"/>
    </row>
    <row r="96" ht="12.75">
      <c r="A96" s="5" t="str">
        <f>A3</f>
        <v>Jahresrechnung 2011</v>
      </c>
    </row>
    <row r="98" ht="13.5" thickBot="1"/>
    <row r="99" spans="1:8" ht="23.25" customHeight="1">
      <c r="A99" s="31" t="s">
        <v>52</v>
      </c>
      <c r="B99" s="32"/>
      <c r="C99" s="1"/>
      <c r="D99" s="1"/>
      <c r="E99" s="78" t="s">
        <v>83</v>
      </c>
      <c r="F99" s="77"/>
      <c r="G99" s="57" t="s">
        <v>53</v>
      </c>
      <c r="H99" s="116"/>
    </row>
    <row r="100" spans="1:8" ht="19.5" customHeight="1">
      <c r="A100" s="54" t="s">
        <v>54</v>
      </c>
      <c r="B100" s="55" t="s">
        <v>55</v>
      </c>
      <c r="C100" s="56"/>
      <c r="D100" s="56"/>
      <c r="E100" s="79" t="s">
        <v>91</v>
      </c>
      <c r="F100" s="80" t="s">
        <v>92</v>
      </c>
      <c r="G100" s="58" t="s">
        <v>54</v>
      </c>
      <c r="H100" s="117" t="s">
        <v>55</v>
      </c>
    </row>
    <row r="101" spans="1:8" ht="12.75">
      <c r="A101" s="51"/>
      <c r="B101" s="52"/>
      <c r="C101" s="53"/>
      <c r="D101" s="53"/>
      <c r="E101" s="88"/>
      <c r="F101" s="81"/>
      <c r="G101" s="59"/>
      <c r="H101" s="118"/>
    </row>
    <row r="102" spans="1:8" ht="15">
      <c r="A102" s="36">
        <v>16094072.7</v>
      </c>
      <c r="B102" s="39"/>
      <c r="C102" s="34"/>
      <c r="D102" s="35" t="s">
        <v>70</v>
      </c>
      <c r="E102" s="89"/>
      <c r="F102" s="82"/>
      <c r="G102" s="60">
        <f>G41</f>
        <v>18954104.67</v>
      </c>
      <c r="H102" s="119"/>
    </row>
    <row r="103" spans="1:8" ht="15">
      <c r="A103" s="36"/>
      <c r="B103" s="39"/>
      <c r="C103" s="34"/>
      <c r="D103" s="35"/>
      <c r="E103" s="89"/>
      <c r="F103" s="82"/>
      <c r="G103" s="60"/>
      <c r="H103" s="119"/>
    </row>
    <row r="104" spans="1:8" ht="15">
      <c r="A104" s="36"/>
      <c r="B104" s="39">
        <v>13368831.41</v>
      </c>
      <c r="C104" s="34"/>
      <c r="D104" s="35" t="s">
        <v>72</v>
      </c>
      <c r="E104" s="89"/>
      <c r="F104" s="82"/>
      <c r="G104" s="60"/>
      <c r="H104" s="119">
        <f>H88</f>
        <v>16089353.37</v>
      </c>
    </row>
    <row r="105" spans="1:8" ht="12.75">
      <c r="A105" s="36"/>
      <c r="B105" s="39"/>
      <c r="C105" s="34"/>
      <c r="D105" s="40"/>
      <c r="E105" s="90"/>
      <c r="F105" s="83"/>
      <c r="G105" s="60"/>
      <c r="H105" s="119"/>
    </row>
    <row r="106" spans="1:8" ht="15">
      <c r="A106" s="36"/>
      <c r="B106" s="39"/>
      <c r="C106" s="34"/>
      <c r="D106" s="66" t="s">
        <v>83</v>
      </c>
      <c r="E106" s="91"/>
      <c r="F106" s="84"/>
      <c r="G106" s="61"/>
      <c r="H106" s="123"/>
    </row>
    <row r="107" spans="1:8" ht="12.75">
      <c r="A107" s="36"/>
      <c r="B107" s="39"/>
      <c r="C107" s="34"/>
      <c r="D107" s="41"/>
      <c r="E107" s="92"/>
      <c r="F107" s="85"/>
      <c r="G107" s="61"/>
      <c r="H107" s="123"/>
    </row>
    <row r="108" spans="1:8" ht="12.75">
      <c r="A108" s="36"/>
      <c r="B108" s="39">
        <v>2725241.29</v>
      </c>
      <c r="C108" s="34"/>
      <c r="D108" s="41" t="s">
        <v>84</v>
      </c>
      <c r="E108" s="92"/>
      <c r="F108" s="85">
        <v>2725241.29</v>
      </c>
      <c r="G108" s="61"/>
      <c r="H108" s="123"/>
    </row>
    <row r="109" spans="1:8" ht="12.75">
      <c r="A109" s="36"/>
      <c r="B109" s="39"/>
      <c r="C109" s="34"/>
      <c r="D109" s="41" t="s">
        <v>85</v>
      </c>
      <c r="E109" s="92"/>
      <c r="F109" s="85"/>
      <c r="G109" s="61"/>
      <c r="H109" s="123"/>
    </row>
    <row r="110" spans="1:8" ht="12.75">
      <c r="A110" s="36"/>
      <c r="B110" s="39"/>
      <c r="C110" s="34"/>
      <c r="D110" s="43"/>
      <c r="E110" s="93"/>
      <c r="F110" s="86"/>
      <c r="G110" s="61"/>
      <c r="H110" s="123"/>
    </row>
    <row r="111" spans="1:8" s="5" customFormat="1" ht="12.75">
      <c r="A111" s="67"/>
      <c r="B111" s="68"/>
      <c r="C111" s="69"/>
      <c r="D111" s="41" t="s">
        <v>86</v>
      </c>
      <c r="E111" s="92"/>
      <c r="F111" s="85"/>
      <c r="G111" s="108"/>
      <c r="H111" s="126"/>
    </row>
    <row r="112" spans="1:8" s="5" customFormat="1" ht="12.75">
      <c r="A112" s="67"/>
      <c r="B112" s="68"/>
      <c r="C112" s="69"/>
      <c r="D112" s="69" t="s">
        <v>87</v>
      </c>
      <c r="E112" s="68"/>
      <c r="F112" s="87"/>
      <c r="G112" s="108"/>
      <c r="H112" s="126"/>
    </row>
    <row r="113" spans="1:8" s="5" customFormat="1" ht="12.75">
      <c r="A113" s="67"/>
      <c r="B113" s="68"/>
      <c r="C113" s="69"/>
      <c r="D113" s="69"/>
      <c r="E113" s="68"/>
      <c r="F113" s="87"/>
      <c r="G113" s="108"/>
      <c r="H113" s="126"/>
    </row>
    <row r="114" spans="1:8" s="5" customFormat="1" ht="12.75">
      <c r="A114" s="67"/>
      <c r="B114" s="68"/>
      <c r="C114" s="69"/>
      <c r="D114" s="69" t="s">
        <v>2</v>
      </c>
      <c r="E114" s="68"/>
      <c r="F114" s="87"/>
      <c r="G114" s="108"/>
      <c r="H114" s="126"/>
    </row>
    <row r="115" spans="1:8" s="5" customFormat="1" ht="12.75">
      <c r="A115" s="67"/>
      <c r="B115" s="68"/>
      <c r="C115" s="69"/>
      <c r="D115" s="69" t="s">
        <v>1</v>
      </c>
      <c r="E115" s="68"/>
      <c r="F115" s="87"/>
      <c r="G115" s="108"/>
      <c r="H115" s="126"/>
    </row>
    <row r="116" spans="1:8" s="5" customFormat="1" ht="12.75">
      <c r="A116" s="67"/>
      <c r="B116" s="68"/>
      <c r="C116" s="69"/>
      <c r="D116" s="46"/>
      <c r="E116" s="92"/>
      <c r="F116" s="85"/>
      <c r="G116" s="108"/>
      <c r="H116" s="126"/>
    </row>
    <row r="117" spans="1:8" s="5" customFormat="1" ht="12.75">
      <c r="A117" s="67"/>
      <c r="B117" s="68"/>
      <c r="C117" s="69"/>
      <c r="D117" s="46" t="s">
        <v>88</v>
      </c>
      <c r="E117" s="92"/>
      <c r="F117" s="85"/>
      <c r="G117" s="108"/>
      <c r="H117" s="126"/>
    </row>
    <row r="118" spans="1:8" s="5" customFormat="1" ht="12.75">
      <c r="A118" s="67"/>
      <c r="B118" s="68"/>
      <c r="C118" s="69"/>
      <c r="D118" s="41" t="s">
        <v>89</v>
      </c>
      <c r="E118" s="92"/>
      <c r="F118" s="85"/>
      <c r="G118" s="108"/>
      <c r="H118" s="126"/>
    </row>
    <row r="119" spans="1:8" s="5" customFormat="1" ht="12.75">
      <c r="A119" s="67"/>
      <c r="B119" s="68"/>
      <c r="C119" s="69"/>
      <c r="D119" s="41"/>
      <c r="E119" s="92"/>
      <c r="F119" s="85"/>
      <c r="G119" s="108"/>
      <c r="H119" s="126"/>
    </row>
    <row r="120" spans="1:8" s="5" customFormat="1" ht="12.75">
      <c r="A120" s="67"/>
      <c r="B120" s="68"/>
      <c r="C120" s="69"/>
      <c r="D120" s="41" t="s">
        <v>112</v>
      </c>
      <c r="E120" s="92"/>
      <c r="F120" s="85"/>
      <c r="G120" s="108"/>
      <c r="H120" s="126"/>
    </row>
    <row r="121" spans="1:8" s="5" customFormat="1" ht="12.75">
      <c r="A121" s="67"/>
      <c r="B121" s="68"/>
      <c r="C121" s="69"/>
      <c r="D121" s="69" t="s">
        <v>318</v>
      </c>
      <c r="E121" s="68"/>
      <c r="F121" s="85">
        <v>139510.01</v>
      </c>
      <c r="G121" s="108"/>
      <c r="H121" s="126"/>
    </row>
    <row r="122" spans="1:8" s="5" customFormat="1" ht="12.75">
      <c r="A122" s="67"/>
      <c r="B122" s="68"/>
      <c r="C122" s="69"/>
      <c r="D122" s="69"/>
      <c r="E122" s="68"/>
      <c r="F122" s="87"/>
      <c r="G122" s="108"/>
      <c r="H122" s="126"/>
    </row>
    <row r="123" spans="1:8" s="5" customFormat="1" ht="12.75">
      <c r="A123" s="67"/>
      <c r="B123" s="68"/>
      <c r="C123" s="69"/>
      <c r="D123" s="41" t="s">
        <v>90</v>
      </c>
      <c r="E123" s="92"/>
      <c r="F123" s="85"/>
      <c r="G123" s="108"/>
      <c r="H123" s="126"/>
    </row>
    <row r="124" spans="1:8" s="5" customFormat="1" ht="12.75">
      <c r="A124" s="67"/>
      <c r="B124" s="68"/>
      <c r="C124" s="70"/>
      <c r="D124" s="41" t="s">
        <v>248</v>
      </c>
      <c r="E124" s="92"/>
      <c r="F124" s="109"/>
      <c r="G124" s="108"/>
      <c r="H124" s="126"/>
    </row>
    <row r="125" spans="1:8" s="5" customFormat="1" ht="13.5" thickBot="1">
      <c r="A125" s="67"/>
      <c r="B125" s="68"/>
      <c r="C125" s="70"/>
      <c r="D125" s="41"/>
      <c r="E125" s="92"/>
      <c r="F125" s="85"/>
      <c r="G125" s="108"/>
      <c r="H125" s="126"/>
    </row>
    <row r="126" spans="1:8" s="98" customFormat="1" ht="19.5" customHeight="1" thickBot="1">
      <c r="A126" s="94"/>
      <c r="B126" s="95"/>
      <c r="C126" s="96"/>
      <c r="D126" s="97" t="s">
        <v>122</v>
      </c>
      <c r="E126" s="99"/>
      <c r="F126" s="100">
        <f>F108+F114+F121</f>
        <v>2864751.3</v>
      </c>
      <c r="G126" s="113"/>
      <c r="H126" s="128">
        <f>F126</f>
        <v>2864751.3</v>
      </c>
    </row>
    <row r="127" spans="1:8" s="98" customFormat="1" ht="19.5" customHeight="1">
      <c r="A127" s="101"/>
      <c r="B127" s="102"/>
      <c r="C127" s="96"/>
      <c r="D127" s="97" t="s">
        <v>123</v>
      </c>
      <c r="E127" s="103"/>
      <c r="F127" s="104"/>
      <c r="G127" s="114"/>
      <c r="H127" s="128"/>
    </row>
    <row r="128" spans="1:8" s="5" customFormat="1" ht="6" customHeight="1">
      <c r="A128" s="67"/>
      <c r="B128" s="68"/>
      <c r="C128" s="69"/>
      <c r="D128" s="41"/>
      <c r="E128" s="41"/>
      <c r="F128" s="41"/>
      <c r="G128" s="108"/>
      <c r="H128" s="129"/>
    </row>
    <row r="129" spans="1:8" s="5" customFormat="1" ht="12.75">
      <c r="A129" s="67">
        <f>SUM(A102:A128)</f>
        <v>16094072.7</v>
      </c>
      <c r="B129" s="68">
        <f>SUM(B104:B111)</f>
        <v>16094072.7</v>
      </c>
      <c r="C129" s="69"/>
      <c r="D129" s="41"/>
      <c r="E129" s="41"/>
      <c r="F129" s="41"/>
      <c r="G129" s="75">
        <f>SUM(G102:G128)</f>
        <v>18954104.67</v>
      </c>
      <c r="H129" s="74">
        <f>SUM(H102:H128)</f>
        <v>18954104.669999998</v>
      </c>
    </row>
    <row r="130" spans="1:8" s="5" customFormat="1" ht="6" customHeight="1" thickBot="1">
      <c r="A130" s="71"/>
      <c r="B130" s="72"/>
      <c r="C130" s="69"/>
      <c r="D130" s="69"/>
      <c r="E130" s="69"/>
      <c r="F130" s="69"/>
      <c r="G130" s="115"/>
      <c r="H130" s="130"/>
    </row>
    <row r="131" spans="7:8" s="5" customFormat="1" ht="12.75">
      <c r="G131" s="73"/>
      <c r="H131" s="73"/>
    </row>
    <row r="132" spans="7:8" s="5" customFormat="1" ht="12.75">
      <c r="G132" s="73"/>
      <c r="H132" s="73"/>
    </row>
    <row r="133" spans="7:8" s="5" customFormat="1" ht="12.75">
      <c r="G133" s="73"/>
      <c r="H133" s="73"/>
    </row>
    <row r="134" spans="7:8" s="5" customFormat="1" ht="12.75">
      <c r="G134" s="73"/>
      <c r="H134" s="73"/>
    </row>
    <row r="135" spans="7:8" s="5" customFormat="1" ht="12.75">
      <c r="G135" s="73"/>
      <c r="H135" s="73"/>
    </row>
    <row r="136" spans="7:8" s="5" customFormat="1" ht="12.75">
      <c r="G136" s="73"/>
      <c r="H136" s="73"/>
    </row>
    <row r="137" spans="7:8" s="5" customFormat="1" ht="12.75">
      <c r="G137" s="73"/>
      <c r="H137" s="73"/>
    </row>
    <row r="138" spans="7:8" s="5" customFormat="1" ht="12.75">
      <c r="G138" s="73"/>
      <c r="H138" s="73"/>
    </row>
    <row r="139" spans="7:8" s="5" customFormat="1" ht="12.75">
      <c r="G139" s="73"/>
      <c r="H139" s="73"/>
    </row>
    <row r="140" spans="7:8" s="5" customFormat="1" ht="12.75">
      <c r="G140" s="73"/>
      <c r="H140" s="73"/>
    </row>
    <row r="141" spans="7:8" s="5" customFormat="1" ht="12.75">
      <c r="G141" s="73"/>
      <c r="H141" s="73"/>
    </row>
    <row r="142" spans="7:8" s="5" customFormat="1" ht="12.75">
      <c r="G142" s="73"/>
      <c r="H142" s="73"/>
    </row>
    <row r="143" spans="7:8" s="5" customFormat="1" ht="12.75">
      <c r="G143" s="73"/>
      <c r="H143" s="73"/>
    </row>
    <row r="144" spans="7:8" s="5" customFormat="1" ht="12.75">
      <c r="G144" s="73"/>
      <c r="H144" s="73"/>
    </row>
    <row r="145" spans="7:8" s="5" customFormat="1" ht="12.75">
      <c r="G145" s="73"/>
      <c r="H145" s="73"/>
    </row>
    <row r="146" spans="7:8" s="5" customFormat="1" ht="12.75">
      <c r="G146" s="73"/>
      <c r="H146" s="73"/>
    </row>
    <row r="147" spans="7:8" s="5" customFormat="1" ht="12.75">
      <c r="G147" s="73"/>
      <c r="H147" s="73"/>
    </row>
    <row r="148" spans="7:8" s="5" customFormat="1" ht="12.75">
      <c r="G148" s="73"/>
      <c r="H148" s="73"/>
    </row>
    <row r="149" spans="7:8" s="5" customFormat="1" ht="12.75">
      <c r="G149" s="73"/>
      <c r="H149" s="73"/>
    </row>
    <row r="150" spans="7:8" s="5" customFormat="1" ht="12.75">
      <c r="G150" s="73"/>
      <c r="H150" s="73"/>
    </row>
    <row r="151" spans="7:8" s="5" customFormat="1" ht="12.75">
      <c r="G151" s="73"/>
      <c r="H151" s="73"/>
    </row>
    <row r="152" spans="7:8" s="5" customFormat="1" ht="12.75">
      <c r="G152" s="73"/>
      <c r="H152" s="73"/>
    </row>
    <row r="153" spans="7:8" s="5" customFormat="1" ht="12.75">
      <c r="G153" s="73"/>
      <c r="H153" s="73"/>
    </row>
    <row r="154" spans="7:8" s="5" customFormat="1" ht="12.75">
      <c r="G154" s="73"/>
      <c r="H154" s="73"/>
    </row>
    <row r="155" spans="7:8" s="5" customFormat="1" ht="12.75">
      <c r="G155" s="73"/>
      <c r="H155" s="73"/>
    </row>
    <row r="156" spans="7:8" s="5" customFormat="1" ht="12.75">
      <c r="G156" s="73"/>
      <c r="H156" s="73"/>
    </row>
    <row r="157" spans="7:8" s="5" customFormat="1" ht="12.75">
      <c r="G157" s="73"/>
      <c r="H157" s="73"/>
    </row>
    <row r="158" spans="7:8" s="5" customFormat="1" ht="12.75">
      <c r="G158" s="73"/>
      <c r="H158" s="73"/>
    </row>
    <row r="159" spans="7:8" s="5" customFormat="1" ht="12.75">
      <c r="G159" s="73"/>
      <c r="H159" s="73"/>
    </row>
    <row r="160" spans="7:8" s="5" customFormat="1" ht="12.75">
      <c r="G160" s="73"/>
      <c r="H160" s="73"/>
    </row>
    <row r="161" spans="7:8" s="5" customFormat="1" ht="12.75">
      <c r="G161" s="73"/>
      <c r="H161" s="73"/>
    </row>
    <row r="162" spans="7:8" s="5" customFormat="1" ht="12.75">
      <c r="G162" s="73"/>
      <c r="H162" s="73"/>
    </row>
    <row r="163" spans="7:8" s="5" customFormat="1" ht="12.75">
      <c r="G163" s="73"/>
      <c r="H163" s="73"/>
    </row>
    <row r="164" spans="7:8" s="5" customFormat="1" ht="12.75">
      <c r="G164" s="73"/>
      <c r="H164" s="73"/>
    </row>
    <row r="165" spans="7:8" s="5" customFormat="1" ht="12.75">
      <c r="G165" s="73"/>
      <c r="H165" s="73"/>
    </row>
    <row r="166" spans="7:8" s="5" customFormat="1" ht="12.75">
      <c r="G166" s="73"/>
      <c r="H166" s="73"/>
    </row>
    <row r="167" spans="7:8" s="5" customFormat="1" ht="12.75">
      <c r="G167" s="73"/>
      <c r="H167" s="73"/>
    </row>
    <row r="168" spans="7:8" s="5" customFormat="1" ht="12.75">
      <c r="G168" s="73"/>
      <c r="H168" s="73"/>
    </row>
    <row r="169" spans="7:8" s="5" customFormat="1" ht="12.75">
      <c r="G169" s="73"/>
      <c r="H169" s="73"/>
    </row>
  </sheetData>
  <sheetProtection/>
  <printOptions/>
  <pageMargins left="0.7086614173228347" right="0.472440944881889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9.7109375" style="298" customWidth="1"/>
    <col min="2" max="2" width="30.140625" style="276" customWidth="1"/>
    <col min="3" max="5" width="15.28125" style="255" customWidth="1"/>
    <col min="6" max="6" width="4.7109375" style="288" customWidth="1"/>
    <col min="7" max="9" width="15.28125" style="255" customWidth="1"/>
    <col min="10" max="11" width="14.7109375" style="255" customWidth="1"/>
    <col min="12" max="16384" width="11.421875" style="255" customWidth="1"/>
  </cols>
  <sheetData>
    <row r="1" spans="1:9" ht="18" customHeight="1">
      <c r="A1" s="250" t="s">
        <v>4</v>
      </c>
      <c r="B1" s="384"/>
      <c r="C1" s="251" t="s">
        <v>259</v>
      </c>
      <c r="D1" s="251" t="s">
        <v>115</v>
      </c>
      <c r="E1" s="251" t="s">
        <v>260</v>
      </c>
      <c r="F1" s="252" t="s">
        <v>237</v>
      </c>
      <c r="G1" s="253"/>
      <c r="H1" s="253"/>
      <c r="I1" s="254" t="s">
        <v>261</v>
      </c>
    </row>
    <row r="2" spans="1:9" s="262" customFormat="1" ht="18" customHeight="1">
      <c r="A2" s="256" t="s">
        <v>5</v>
      </c>
      <c r="B2" s="257"/>
      <c r="C2" s="258" t="s">
        <v>262</v>
      </c>
      <c r="D2" s="258" t="s">
        <v>262</v>
      </c>
      <c r="E2" s="258" t="s">
        <v>263</v>
      </c>
      <c r="F2" s="259" t="s">
        <v>0</v>
      </c>
      <c r="G2" s="260" t="s">
        <v>264</v>
      </c>
      <c r="H2" s="260" t="s">
        <v>265</v>
      </c>
      <c r="I2" s="261" t="s">
        <v>266</v>
      </c>
    </row>
    <row r="3" spans="1:9" s="269" customFormat="1" ht="13.5" customHeight="1">
      <c r="A3" s="263"/>
      <c r="B3" s="264"/>
      <c r="C3" s="265"/>
      <c r="D3" s="265"/>
      <c r="E3" s="266"/>
      <c r="F3" s="267"/>
      <c r="G3" s="266"/>
      <c r="H3" s="265"/>
      <c r="I3" s="268"/>
    </row>
    <row r="4" spans="1:9" ht="13.5" customHeight="1">
      <c r="A4" s="270">
        <v>1140.01</v>
      </c>
      <c r="B4" s="276" t="s">
        <v>319</v>
      </c>
      <c r="C4" s="271">
        <v>0</v>
      </c>
      <c r="D4" s="271">
        <v>30000</v>
      </c>
      <c r="E4" s="272">
        <f aca="true" t="shared" si="0" ref="E4:E30">SUM(C4:D4)</f>
        <v>30000</v>
      </c>
      <c r="F4" s="273">
        <v>10</v>
      </c>
      <c r="G4" s="266">
        <f>E4-(ROUNDDOWN(E4*(100-F4)/100,-3))</f>
        <v>3000</v>
      </c>
      <c r="H4" s="271"/>
      <c r="I4" s="268">
        <f aca="true" t="shared" si="1" ref="I4:I30">SUM(E4-G4-H4)</f>
        <v>27000</v>
      </c>
    </row>
    <row r="5" spans="1:9" ht="13.5" customHeight="1">
      <c r="A5" s="274">
        <v>1141.01</v>
      </c>
      <c r="B5" s="276" t="s">
        <v>267</v>
      </c>
      <c r="C5" s="275">
        <v>325000</v>
      </c>
      <c r="D5" s="275">
        <f>975705.7</f>
        <v>975705.7</v>
      </c>
      <c r="E5" s="272">
        <f t="shared" si="0"/>
        <v>1300705.7</v>
      </c>
      <c r="F5" s="273">
        <v>10</v>
      </c>
      <c r="G5" s="266">
        <f aca="true" t="shared" si="2" ref="G5:G16">E5-(ROUNDDOWN(E5*(100-F5)/100,-3))</f>
        <v>130705.69999999995</v>
      </c>
      <c r="H5" s="271"/>
      <c r="I5" s="268">
        <f t="shared" si="1"/>
        <v>1170000</v>
      </c>
    </row>
    <row r="6" spans="1:9" ht="13.5" customHeight="1">
      <c r="A6" s="270" t="s">
        <v>320</v>
      </c>
      <c r="B6" s="276" t="s">
        <v>268</v>
      </c>
      <c r="C6" s="275">
        <v>0</v>
      </c>
      <c r="D6" s="275">
        <f>69710.9+339792.14-32187.6</f>
        <v>377315.44000000006</v>
      </c>
      <c r="E6" s="272">
        <f t="shared" si="0"/>
        <v>377315.44000000006</v>
      </c>
      <c r="F6" s="273">
        <v>10</v>
      </c>
      <c r="G6" s="266">
        <f t="shared" si="2"/>
        <v>38315.44000000006</v>
      </c>
      <c r="H6" s="271"/>
      <c r="I6" s="268">
        <f t="shared" si="1"/>
        <v>339000</v>
      </c>
    </row>
    <row r="7" spans="1:9" ht="13.5" customHeight="1">
      <c r="A7" s="274">
        <v>1141.51</v>
      </c>
      <c r="B7" s="276" t="s">
        <v>269</v>
      </c>
      <c r="C7" s="275">
        <v>0</v>
      </c>
      <c r="D7" s="275">
        <f>459353.35-38163.6</f>
        <v>421189.75</v>
      </c>
      <c r="E7" s="272">
        <f t="shared" si="0"/>
        <v>421189.75</v>
      </c>
      <c r="F7" s="273">
        <v>10</v>
      </c>
      <c r="G7" s="266">
        <f t="shared" si="2"/>
        <v>42189.75</v>
      </c>
      <c r="H7" s="271"/>
      <c r="I7" s="268">
        <f t="shared" si="1"/>
        <v>379000</v>
      </c>
    </row>
    <row r="8" spans="1:9" ht="13.5" customHeight="1">
      <c r="A8" s="274">
        <v>1143.01</v>
      </c>
      <c r="B8" s="276" t="s">
        <v>270</v>
      </c>
      <c r="C8" s="275">
        <v>509000</v>
      </c>
      <c r="D8" s="275">
        <f>63900.6+35000</f>
        <v>98900.6</v>
      </c>
      <c r="E8" s="272">
        <f t="shared" si="0"/>
        <v>607900.6</v>
      </c>
      <c r="F8" s="273">
        <v>10</v>
      </c>
      <c r="G8" s="266">
        <f t="shared" si="2"/>
        <v>60900.59999999998</v>
      </c>
      <c r="H8" s="271"/>
      <c r="I8" s="268">
        <f t="shared" si="1"/>
        <v>547000</v>
      </c>
    </row>
    <row r="9" spans="1:9" ht="13.5" customHeight="1">
      <c r="A9" s="274">
        <v>1146.01</v>
      </c>
      <c r="B9" s="276" t="s">
        <v>271</v>
      </c>
      <c r="C9" s="275">
        <v>15000</v>
      </c>
      <c r="D9" s="275">
        <v>0</v>
      </c>
      <c r="E9" s="272">
        <f t="shared" si="0"/>
        <v>15000</v>
      </c>
      <c r="F9" s="273">
        <v>20</v>
      </c>
      <c r="G9" s="266">
        <f t="shared" si="2"/>
        <v>3000</v>
      </c>
      <c r="H9" s="271"/>
      <c r="I9" s="268">
        <f t="shared" si="1"/>
        <v>12000</v>
      </c>
    </row>
    <row r="10" spans="1:9" ht="13.5" customHeight="1">
      <c r="A10" s="274">
        <v>1152.01</v>
      </c>
      <c r="B10" s="276" t="s">
        <v>321</v>
      </c>
      <c r="C10" s="275">
        <v>0</v>
      </c>
      <c r="D10" s="275">
        <v>20000</v>
      </c>
      <c r="E10" s="272">
        <f t="shared" si="0"/>
        <v>20000</v>
      </c>
      <c r="F10" s="273">
        <v>0</v>
      </c>
      <c r="G10" s="266">
        <f t="shared" si="2"/>
        <v>0</v>
      </c>
      <c r="H10" s="271"/>
      <c r="I10" s="268">
        <f t="shared" si="1"/>
        <v>20000</v>
      </c>
    </row>
    <row r="11" spans="1:9" ht="13.5" customHeight="1">
      <c r="A11" s="274">
        <v>1153.01</v>
      </c>
      <c r="B11" s="276" t="s">
        <v>322</v>
      </c>
      <c r="C11" s="275">
        <v>0</v>
      </c>
      <c r="D11" s="275">
        <v>190615</v>
      </c>
      <c r="E11" s="272">
        <f t="shared" si="0"/>
        <v>190615</v>
      </c>
      <c r="F11" s="273">
        <v>10</v>
      </c>
      <c r="G11" s="266">
        <f t="shared" si="2"/>
        <v>19615</v>
      </c>
      <c r="H11" s="271"/>
      <c r="I11" s="268">
        <f t="shared" si="1"/>
        <v>171000</v>
      </c>
    </row>
    <row r="12" spans="1:9" ht="13.5" customHeight="1">
      <c r="A12" s="274">
        <v>1162.01</v>
      </c>
      <c r="B12" s="276" t="s">
        <v>272</v>
      </c>
      <c r="C12" s="275">
        <v>734000</v>
      </c>
      <c r="D12" s="275">
        <f>72019.55+79076.8+110045.8+17247.85-704.45-55800-95057.05</f>
        <v>126828.49999999999</v>
      </c>
      <c r="E12" s="272">
        <f t="shared" si="0"/>
        <v>860828.5</v>
      </c>
      <c r="F12" s="273">
        <v>10</v>
      </c>
      <c r="G12" s="266">
        <f t="shared" si="2"/>
        <v>86828.5</v>
      </c>
      <c r="H12" s="271"/>
      <c r="I12" s="268">
        <f t="shared" si="1"/>
        <v>774000</v>
      </c>
    </row>
    <row r="13" spans="1:9" ht="13.5" customHeight="1">
      <c r="A13" s="274">
        <v>1162.11</v>
      </c>
      <c r="B13" s="276" t="s">
        <v>273</v>
      </c>
      <c r="C13" s="275">
        <v>371000</v>
      </c>
      <c r="D13" s="275">
        <v>0</v>
      </c>
      <c r="E13" s="272">
        <f t="shared" si="0"/>
        <v>371000</v>
      </c>
      <c r="F13" s="273">
        <v>10</v>
      </c>
      <c r="G13" s="266">
        <f t="shared" si="2"/>
        <v>38000</v>
      </c>
      <c r="H13" s="271"/>
      <c r="I13" s="268">
        <f t="shared" si="1"/>
        <v>333000</v>
      </c>
    </row>
    <row r="14" spans="1:9" ht="13.5" customHeight="1">
      <c r="A14" s="274">
        <v>1171.01</v>
      </c>
      <c r="B14" s="276" t="s">
        <v>274</v>
      </c>
      <c r="C14" s="275">
        <v>34000</v>
      </c>
      <c r="D14" s="275">
        <v>0</v>
      </c>
      <c r="E14" s="272">
        <f t="shared" si="0"/>
        <v>34000</v>
      </c>
      <c r="F14" s="273">
        <v>10</v>
      </c>
      <c r="G14" s="266">
        <f t="shared" si="2"/>
        <v>4000</v>
      </c>
      <c r="H14" s="271"/>
      <c r="I14" s="268">
        <f t="shared" si="1"/>
        <v>30000</v>
      </c>
    </row>
    <row r="15" spans="1:9" ht="13.5" customHeight="1">
      <c r="A15" s="274">
        <v>1171.11</v>
      </c>
      <c r="B15" s="276" t="s">
        <v>275</v>
      </c>
      <c r="C15" s="275">
        <v>14000</v>
      </c>
      <c r="D15" s="275">
        <v>0</v>
      </c>
      <c r="E15" s="272">
        <f t="shared" si="0"/>
        <v>14000</v>
      </c>
      <c r="F15" s="273">
        <v>10</v>
      </c>
      <c r="G15" s="266">
        <f t="shared" si="2"/>
        <v>2000</v>
      </c>
      <c r="H15" s="271"/>
      <c r="I15" s="268">
        <f t="shared" si="1"/>
        <v>12000</v>
      </c>
    </row>
    <row r="16" spans="1:9" ht="13.5" customHeight="1">
      <c r="A16" s="274">
        <v>1171.51</v>
      </c>
      <c r="B16" s="276" t="s">
        <v>323</v>
      </c>
      <c r="C16" s="275">
        <v>0</v>
      </c>
      <c r="D16" s="275">
        <v>4040.35</v>
      </c>
      <c r="E16" s="272">
        <f t="shared" si="0"/>
        <v>4040.35</v>
      </c>
      <c r="F16" s="273">
        <v>10</v>
      </c>
      <c r="G16" s="266">
        <f t="shared" si="2"/>
        <v>1040.35</v>
      </c>
      <c r="H16" s="271"/>
      <c r="I16" s="268">
        <f t="shared" si="1"/>
        <v>3000</v>
      </c>
    </row>
    <row r="17" spans="1:9" ht="13.5" customHeight="1">
      <c r="A17" s="274"/>
      <c r="C17" s="275"/>
      <c r="D17" s="275"/>
      <c r="E17" s="272">
        <f t="shared" si="0"/>
        <v>0</v>
      </c>
      <c r="F17" s="273"/>
      <c r="G17" s="266">
        <f aca="true" t="shared" si="3" ref="G17:G30">SUM(E17*(F17/100))</f>
        <v>0</v>
      </c>
      <c r="H17" s="271"/>
      <c r="I17" s="268">
        <f t="shared" si="1"/>
        <v>0</v>
      </c>
    </row>
    <row r="18" spans="1:9" ht="13.5" customHeight="1">
      <c r="A18" s="274"/>
      <c r="C18" s="275"/>
      <c r="D18" s="275"/>
      <c r="E18" s="272">
        <f t="shared" si="0"/>
        <v>0</v>
      </c>
      <c r="F18" s="273"/>
      <c r="G18" s="266">
        <f t="shared" si="3"/>
        <v>0</v>
      </c>
      <c r="H18" s="271"/>
      <c r="I18" s="268">
        <f t="shared" si="1"/>
        <v>0</v>
      </c>
    </row>
    <row r="19" spans="1:9" ht="13.5" customHeight="1">
      <c r="A19" s="274"/>
      <c r="C19" s="275"/>
      <c r="D19" s="275"/>
      <c r="E19" s="272">
        <f t="shared" si="0"/>
        <v>0</v>
      </c>
      <c r="F19" s="273"/>
      <c r="G19" s="266">
        <f t="shared" si="3"/>
        <v>0</v>
      </c>
      <c r="H19" s="271"/>
      <c r="I19" s="268">
        <f t="shared" si="1"/>
        <v>0</v>
      </c>
    </row>
    <row r="20" spans="1:9" ht="13.5" customHeight="1">
      <c r="A20" s="274"/>
      <c r="C20" s="275"/>
      <c r="D20" s="275"/>
      <c r="E20" s="272">
        <f t="shared" si="0"/>
        <v>0</v>
      </c>
      <c r="F20" s="273"/>
      <c r="G20" s="266">
        <f t="shared" si="3"/>
        <v>0</v>
      </c>
      <c r="H20" s="271"/>
      <c r="I20" s="268">
        <f t="shared" si="1"/>
        <v>0</v>
      </c>
    </row>
    <row r="21" spans="1:9" ht="13.5" customHeight="1">
      <c r="A21" s="274"/>
      <c r="C21" s="275"/>
      <c r="D21" s="275"/>
      <c r="E21" s="272">
        <f t="shared" si="0"/>
        <v>0</v>
      </c>
      <c r="F21" s="273"/>
      <c r="G21" s="266">
        <f t="shared" si="3"/>
        <v>0</v>
      </c>
      <c r="H21" s="271"/>
      <c r="I21" s="268">
        <f t="shared" si="1"/>
        <v>0</v>
      </c>
    </row>
    <row r="22" spans="1:9" ht="13.5" customHeight="1">
      <c r="A22" s="274"/>
      <c r="C22" s="275"/>
      <c r="D22" s="275"/>
      <c r="E22" s="272">
        <f t="shared" si="0"/>
        <v>0</v>
      </c>
      <c r="F22" s="273"/>
      <c r="G22" s="266">
        <f t="shared" si="3"/>
        <v>0</v>
      </c>
      <c r="H22" s="271"/>
      <c r="I22" s="268">
        <f t="shared" si="1"/>
        <v>0</v>
      </c>
    </row>
    <row r="23" spans="1:9" ht="13.5" customHeight="1">
      <c r="A23" s="274"/>
      <c r="C23" s="275"/>
      <c r="D23" s="275"/>
      <c r="E23" s="272">
        <f t="shared" si="0"/>
        <v>0</v>
      </c>
      <c r="F23" s="273"/>
      <c r="G23" s="266">
        <f t="shared" si="3"/>
        <v>0</v>
      </c>
      <c r="H23" s="271"/>
      <c r="I23" s="268">
        <f t="shared" si="1"/>
        <v>0</v>
      </c>
    </row>
    <row r="24" spans="1:9" ht="13.5" customHeight="1">
      <c r="A24" s="274"/>
      <c r="C24" s="275"/>
      <c r="D24" s="275"/>
      <c r="E24" s="272">
        <f t="shared" si="0"/>
        <v>0</v>
      </c>
      <c r="F24" s="273"/>
      <c r="G24" s="266">
        <f t="shared" si="3"/>
        <v>0</v>
      </c>
      <c r="H24" s="271"/>
      <c r="I24" s="268">
        <f t="shared" si="1"/>
        <v>0</v>
      </c>
    </row>
    <row r="25" spans="1:9" ht="13.5" customHeight="1">
      <c r="A25" s="274"/>
      <c r="C25" s="275"/>
      <c r="D25" s="275"/>
      <c r="E25" s="272">
        <f t="shared" si="0"/>
        <v>0</v>
      </c>
      <c r="F25" s="273"/>
      <c r="G25" s="266">
        <f t="shared" si="3"/>
        <v>0</v>
      </c>
      <c r="H25" s="271"/>
      <c r="I25" s="268">
        <f t="shared" si="1"/>
        <v>0</v>
      </c>
    </row>
    <row r="26" spans="1:9" ht="13.5" customHeight="1">
      <c r="A26" s="274"/>
      <c r="C26" s="275"/>
      <c r="D26" s="275"/>
      <c r="E26" s="272">
        <f t="shared" si="0"/>
        <v>0</v>
      </c>
      <c r="F26" s="273"/>
      <c r="G26" s="266">
        <f t="shared" si="3"/>
        <v>0</v>
      </c>
      <c r="H26" s="271"/>
      <c r="I26" s="268">
        <f t="shared" si="1"/>
        <v>0</v>
      </c>
    </row>
    <row r="27" spans="1:9" ht="13.5" customHeight="1">
      <c r="A27" s="274"/>
      <c r="C27" s="275"/>
      <c r="D27" s="275"/>
      <c r="E27" s="272">
        <f t="shared" si="0"/>
        <v>0</v>
      </c>
      <c r="F27" s="273"/>
      <c r="G27" s="266">
        <f t="shared" si="3"/>
        <v>0</v>
      </c>
      <c r="H27" s="271"/>
      <c r="I27" s="268">
        <f t="shared" si="1"/>
        <v>0</v>
      </c>
    </row>
    <row r="28" spans="1:9" ht="13.5" customHeight="1">
      <c r="A28" s="274"/>
      <c r="C28" s="275"/>
      <c r="D28" s="275"/>
      <c r="E28" s="272">
        <f t="shared" si="0"/>
        <v>0</v>
      </c>
      <c r="F28" s="273"/>
      <c r="G28" s="266">
        <f t="shared" si="3"/>
        <v>0</v>
      </c>
      <c r="H28" s="271"/>
      <c r="I28" s="268">
        <f t="shared" si="1"/>
        <v>0</v>
      </c>
    </row>
    <row r="29" spans="1:9" ht="13.5" customHeight="1">
      <c r="A29" s="274"/>
      <c r="C29" s="275"/>
      <c r="D29" s="275"/>
      <c r="E29" s="272">
        <f t="shared" si="0"/>
        <v>0</v>
      </c>
      <c r="F29" s="273"/>
      <c r="G29" s="266">
        <f t="shared" si="3"/>
        <v>0</v>
      </c>
      <c r="H29" s="271"/>
      <c r="I29" s="268">
        <f t="shared" si="1"/>
        <v>0</v>
      </c>
    </row>
    <row r="30" spans="1:9" ht="13.5" customHeight="1">
      <c r="A30" s="277"/>
      <c r="B30" s="278"/>
      <c r="C30" s="279"/>
      <c r="D30" s="279"/>
      <c r="E30" s="280">
        <f t="shared" si="0"/>
        <v>0</v>
      </c>
      <c r="F30" s="281"/>
      <c r="G30" s="282">
        <f t="shared" si="3"/>
        <v>0</v>
      </c>
      <c r="H30" s="283"/>
      <c r="I30" s="282">
        <f t="shared" si="1"/>
        <v>0</v>
      </c>
    </row>
    <row r="31" spans="1:9" ht="18" customHeight="1" thickBot="1">
      <c r="A31" s="274"/>
      <c r="C31" s="284">
        <f>SUM(C3:C30)</f>
        <v>2002000</v>
      </c>
      <c r="D31" s="284">
        <f>SUM(D3:D30)</f>
        <v>2244595.3400000003</v>
      </c>
      <c r="E31" s="285">
        <f>SUM(E3:E30)</f>
        <v>4246595.34</v>
      </c>
      <c r="F31" s="273"/>
      <c r="G31" s="285">
        <f>SUM(G3:G30)</f>
        <v>429595.33999999997</v>
      </c>
      <c r="H31" s="285">
        <f>SUM(H3:H30)</f>
        <v>0</v>
      </c>
      <c r="I31" s="286">
        <f>SUM(I3:I30)</f>
        <v>3817000</v>
      </c>
    </row>
    <row r="32" spans="1:9" ht="13.5" customHeight="1" thickTop="1">
      <c r="A32" s="274"/>
      <c r="C32" s="287"/>
      <c r="D32" s="287"/>
      <c r="I32" s="289"/>
    </row>
    <row r="33" spans="1:9" ht="18" customHeight="1">
      <c r="A33" s="274"/>
      <c r="C33" s="287"/>
      <c r="D33" s="287"/>
      <c r="E33" s="290" t="s">
        <v>3</v>
      </c>
      <c r="F33" s="291"/>
      <c r="G33" s="292">
        <f>SUM(G31:H31)</f>
        <v>429595.33999999997</v>
      </c>
      <c r="H33" s="293"/>
      <c r="I33" s="289"/>
    </row>
    <row r="34" spans="1:9" ht="13.5" customHeight="1">
      <c r="A34" s="277"/>
      <c r="B34" s="278"/>
      <c r="C34" s="294"/>
      <c r="D34" s="294"/>
      <c r="E34" s="295"/>
      <c r="F34" s="296"/>
      <c r="G34" s="295"/>
      <c r="H34" s="295"/>
      <c r="I34" s="297"/>
    </row>
    <row r="35" spans="3:4" ht="13.5" customHeight="1">
      <c r="C35" s="287"/>
      <c r="D35" s="287"/>
    </row>
    <row r="36" spans="3:4" ht="13.5" customHeight="1">
      <c r="C36" s="287"/>
      <c r="D36" s="287"/>
    </row>
    <row r="37" spans="3:4" ht="13.5" customHeight="1">
      <c r="C37" s="287"/>
      <c r="D37" s="287"/>
    </row>
    <row r="38" spans="3:4" ht="13.5" customHeight="1">
      <c r="C38" s="287"/>
      <c r="D38" s="287"/>
    </row>
    <row r="39" ht="13.5" customHeight="1"/>
  </sheetData>
  <sheetProtection/>
  <printOptions/>
  <pageMargins left="0.6692913385826772" right="0.4330708661417323" top="1.141732283464567" bottom="0.6299212598425197" header="0.5118110236220472" footer="0.5118110236220472"/>
  <pageSetup orientation="landscape" paperSize="9" r:id="rId1"/>
  <headerFooter alignWithMargins="0">
    <oddHeader>&amp;L&amp;12
 &amp;10Jahresrechnung 2011&amp;C&amp;12
10. Abschreibungstabelle &amp;R&amp;12
</oddHeader>
    <oddFooter>&amp;L&amp;4&amp;F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Höri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Gemeinde Höri</dc:creator>
  <cp:keywords/>
  <dc:description/>
  <cp:lastModifiedBy>Reto Linder</cp:lastModifiedBy>
  <cp:lastPrinted>2012-04-16T12:45:20Z</cp:lastPrinted>
  <dcterms:created xsi:type="dcterms:W3CDTF">2002-08-02T09:11:12Z</dcterms:created>
  <dcterms:modified xsi:type="dcterms:W3CDTF">2012-05-18T14:40:48Z</dcterms:modified>
  <cp:category/>
  <cp:version/>
  <cp:contentType/>
  <cp:contentStatus/>
</cp:coreProperties>
</file>